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ennis\Documents\NLFCZD\"/>
    </mc:Choice>
  </mc:AlternateContent>
  <xr:revisionPtr revIDLastSave="0" documentId="8_{5DBE4E75-9F14-4CEB-BE5F-6B73D2FBA79D}" xr6:coauthVersionLast="45" xr6:coauthVersionMax="45" xr10:uidLastSave="{00000000-0000-0000-0000-000000000000}"/>
  <bookViews>
    <workbookView xWindow="180" yWindow="180" windowWidth="28695" windowHeight="15330" activeTab="1" xr2:uid="{00000000-000D-0000-FFFF-FFFF00000000}"/>
  </bookViews>
  <sheets>
    <sheet name="ALUM" sheetId="2" r:id="rId1"/>
    <sheet name="DATA"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1" l="1"/>
  <c r="X17" i="1"/>
  <c r="X29" i="1" s="1"/>
  <c r="X34" i="1"/>
  <c r="E36" i="1"/>
  <c r="F36" i="1"/>
  <c r="G36" i="1"/>
  <c r="H36" i="1"/>
  <c r="I36" i="1"/>
  <c r="J36" i="1"/>
  <c r="K36" i="1"/>
  <c r="L36" i="1"/>
  <c r="M36" i="1"/>
  <c r="N36" i="1"/>
  <c r="O36" i="1"/>
  <c r="P36" i="1"/>
  <c r="Q36" i="1"/>
  <c r="R36" i="1"/>
  <c r="S36" i="1"/>
  <c r="T36" i="1"/>
  <c r="U36" i="1"/>
  <c r="V36" i="1"/>
  <c r="W36" i="1"/>
  <c r="X36" i="1"/>
  <c r="D36" i="1"/>
  <c r="C36" i="1"/>
  <c r="U34" i="1"/>
  <c r="V34" i="1"/>
  <c r="W34" i="1"/>
  <c r="V14" i="1"/>
  <c r="W14" i="1"/>
  <c r="T34" i="1" l="1"/>
  <c r="U14" i="1"/>
  <c r="S14" i="1"/>
  <c r="T14" i="1"/>
  <c r="U17" i="1"/>
  <c r="T17" i="1"/>
  <c r="S33" i="1" l="1"/>
  <c r="Q33" i="1"/>
  <c r="S34" i="1" l="1"/>
  <c r="R14" i="1"/>
  <c r="R33" i="1" l="1"/>
  <c r="R34" i="1" s="1"/>
  <c r="S29" i="1"/>
  <c r="S17" i="1"/>
  <c r="R29" i="1"/>
  <c r="R17" i="1"/>
  <c r="H6" i="2" l="1"/>
  <c r="H7" i="2"/>
  <c r="H8" i="2"/>
  <c r="H9" i="2"/>
  <c r="H10" i="2"/>
  <c r="H11" i="2"/>
  <c r="H12" i="2"/>
  <c r="H13" i="2"/>
  <c r="H14" i="2"/>
  <c r="H15" i="2"/>
  <c r="H16" i="2"/>
  <c r="H17" i="2"/>
  <c r="H18" i="2"/>
  <c r="H5" i="2"/>
  <c r="Q17" i="1" l="1"/>
  <c r="Q29" i="1"/>
  <c r="Q34" i="1"/>
  <c r="Q14" i="1"/>
  <c r="P33" i="1" l="1"/>
  <c r="P34" i="1" s="1"/>
  <c r="P14" i="1"/>
  <c r="P17" i="1"/>
  <c r="P29" i="1"/>
  <c r="N33" i="1" l="1"/>
  <c r="O33" i="1"/>
  <c r="O34" i="1" s="1"/>
  <c r="O29" i="1"/>
  <c r="O14" i="1"/>
  <c r="O17" i="1"/>
  <c r="N34" i="1" l="1"/>
  <c r="L34" i="1"/>
  <c r="N14" i="1"/>
  <c r="N17" i="1"/>
  <c r="M33" i="1" l="1"/>
  <c r="M34" i="1" s="1"/>
  <c r="M14" i="1"/>
  <c r="L14" i="1" l="1"/>
  <c r="K14" i="1" l="1"/>
  <c r="J14" i="1" l="1"/>
  <c r="I14" i="1"/>
  <c r="H14" i="1" l="1"/>
  <c r="G14" i="1" l="1"/>
  <c r="F14" i="1" l="1"/>
  <c r="D14" i="1" l="1"/>
  <c r="E14" i="1"/>
  <c r="C14" i="1"/>
  <c r="E17" i="1"/>
  <c r="G17" i="1" l="1"/>
  <c r="H17" i="1"/>
  <c r="I17" i="1"/>
  <c r="J17" i="1"/>
  <c r="K17" i="1"/>
  <c r="L17" i="1"/>
  <c r="M17" i="1"/>
  <c r="F17" i="1"/>
</calcChain>
</file>

<file path=xl/sharedStrings.xml><?xml version="1.0" encoding="utf-8"?>
<sst xmlns="http://schemas.openxmlformats.org/spreadsheetml/2006/main" count="169" uniqueCount="144">
  <si>
    <t>DATE</t>
  </si>
  <si>
    <t>DEPTH</t>
  </si>
  <si>
    <t>PROBE</t>
  </si>
  <si>
    <t>DO PPM</t>
  </si>
  <si>
    <t>-</t>
  </si>
  <si>
    <t>WEIGHT</t>
  </si>
  <si>
    <t>TEMP C</t>
  </si>
  <si>
    <t>AT SURFACE</t>
  </si>
  <si>
    <t>COMMENTS</t>
  </si>
  <si>
    <t xml:space="preserve">NO THERMOCLINE.  MAX TEMP DELTA = 2.9C.  MAX DO DELTA 2.78 PPM.  </t>
  </si>
  <si>
    <t>DISSOLVED OXYGEN AT 9.4 PPM AT BOTTOM DOES NOT WARRANT OXYGEN SYSTEM BEING ON</t>
  </si>
  <si>
    <t>MAJOR CONTINUOUS, NOT INTERMITTENT, OXYGEN BURPING AT BOTH MANIFOLD VENTS OBSERVED DURING DATA COLLECTION</t>
  </si>
  <si>
    <t>SLIGHT OXYGEN BUBBLES NOTICED, INTERMITTENT, AT CONE BASE.</t>
  </si>
  <si>
    <t>DELTA</t>
  </si>
  <si>
    <t xml:space="preserve">OXYGEN OFF.  MAX THERMOCLINE = 3.8C.  HYPOLIMNION DO IS 8.55, A DROP OF .9 PPM SINCE LAST WEEK.  </t>
  </si>
  <si>
    <t>OXYGEN IS BEING CONSUMED QUICKLY IN THE HYPOLIMNION. AT THIS RATE OF DECLINE, DO WILL REACH 7 IN 2 TO 3 WEEKS.</t>
  </si>
  <si>
    <t xml:space="preserve">THE BOTTOM METER HEATED UP .8C.  THE TOP METER HEATED UP 1.0C IN A WEEK. </t>
  </si>
  <si>
    <t>4th READINGS THIS YEAR AND ALL HAVE EASILY FOUND THE BOTTOM AT 10 METERS OR A FEW INCHES DEEPER</t>
  </si>
  <si>
    <t>INTERESTING THAT THE 2019 REPORT USUALLY FOUND THE BOTTOM DEPTH BETWEEN 7 AND 8 METERS DEEP.</t>
  </si>
  <si>
    <t>THIS EARLY IN THE SEASON, THE DATA IS NOT MUCH DIFFERENT AT 7 METERS VERSUS 10 METERS, BUT IT WILL BE AS THE DO IS CONSUMED IN JUNE.</t>
  </si>
  <si>
    <t>THE AUTHOR BELIEVES OXYGEN ON CAUSED THE RAPID HEATING OF THE BOTTOM WATER DUE TO MIXING FROM OXYGEN VENTING.</t>
  </si>
  <si>
    <t>NOTE: 9 DAYS SINCE LAST READINGS, NOT 7</t>
  </si>
  <si>
    <t>WEATHER HAS BEEN COLDER AND CLOUDY RESULTING IN SURFACE WATER COOLING, ALMOST ELIMINATING THERMOCLINE.</t>
  </si>
  <si>
    <t>OTHER THAN SURFACE, ENTIRE WATER COLUMN SIGNIFICANT WARMING DURING PAST WEEK</t>
  </si>
  <si>
    <t>DO RAPID DECLINE IN HYPOLIMNION SUGGESTING A POOR WATER QUALITY SEASON THIS YEAR</t>
  </si>
  <si>
    <t>AUTHOR SUGGESTS ONLY RUNNING ONE AIRSEP UNIT UNTIL DO DROPS BELOW 5 TO REDUCE MIXING CAUSED BY OXYGEN BURPING FROM MANIFOLD VENTS</t>
  </si>
  <si>
    <t>DO BELOW 7 INDICATES IT IS TIME TO SWITCH ON OXYGEN</t>
  </si>
  <si>
    <t>NOTE THAT ALL DO READINGS ARE LOWER FOR ALL DEPTHS</t>
  </si>
  <si>
    <t>COLD &amp; WET WEATHER HAS REDUCED SURFACE TEMPERATURE WHILE BOTTOM CONTINUES TO WARM</t>
  </si>
  <si>
    <t>NO THERMOCLINE EXISTS</t>
  </si>
  <si>
    <t>BOTTOM DO INCREASED AND SURFACE DO DECREASED SUBSTANTIALLY.  DO WELL ABOVE 7.  KEEP OXYGEN OFF.</t>
  </si>
  <si>
    <t>T-O</t>
  </si>
  <si>
    <t>DATA</t>
  </si>
  <si>
    <t xml:space="preserve">T-O </t>
  </si>
  <si>
    <t>DATA TAKEN BY T-O ENGINEERS, DISTRICT CONTRACTOR WITH DIFFERENT METER.  ALL READINGS ~1.5ppm LOWER THAN AUTHOR'S</t>
  </si>
  <si>
    <t>THERMOCLINE IS BEGINNING TO APPEAR BETWEEN 0 AND 4 METERS BELOW THE SURFACE.  METALIMNION AND HYPOLIMNION NEARLY THE SAME TEMPERATURE</t>
  </si>
  <si>
    <t>THE BOTTOM OF THE LAKE IS GOING ANOXIC QUICKLY AND VERY EARLY IN THE SEASON.  ACCORDING TO THE PARAMETERS, THE OXYGEN SHOULD NOW BE ON</t>
  </si>
  <si>
    <t xml:space="preserve">THE SIGNIFICANT DIFFERENCE IN DO BETWEEN 5 AND 9 METERS (HALF) IS TROUBLING.  </t>
  </si>
  <si>
    <t>IT INDICATES THE CRITICAL NATURE OF TAKING THE BOTTOM READING AT 9 METERS (1 METER OFF THE BOTTOM), NOT AT 6 OR 7 METERS LIKE 2019</t>
  </si>
  <si>
    <t>3.92 @ 9.5 M</t>
  </si>
  <si>
    <t>DATA ALSO TAKEN IN BUBBLE PLUME AT SURFACE (9.33 PPM) AND -1 METER (8.72 PPM).  ESSENTIALLY SAME READINGS AS MID-LAKE STATION.</t>
  </si>
  <si>
    <t>9 METER DEPTH READINGS WERE TAKEN AT 5 FEET SOUTH OF THE DISTRIBUTION MANIFOLD AND 5 FEET NORTH OF THE DISTRIBUTION MANIFOLD.</t>
  </si>
  <si>
    <t>MUCH OF THE $60K SPENT ON OXYGEN ANNUALLY IS WASTED.</t>
  </si>
  <si>
    <t>ANATEK CALIBRATED BOTH METERS BEFORE DATA TAKEN.  COUNTY METER USED IN PARALLEL.  TEMPERATURE TRACKS WITHIN .2C, DO WITHIN 1.5 PPM, MOST WITHIN .5 PPM</t>
  </si>
  <si>
    <t>THIS INCIDICATES THAT ALMOST NO OXYGEN IS ADSORBED BY THE RELEASE OF OXYGEN AT THE TWO DISTRIBUTION MANIFOLD VENTS.</t>
  </si>
  <si>
    <t xml:space="preserve">IT PROVES THAT THERE IS LITTLE OXYGEN ADSORPTION IN THE SPEECE CONE.  THIS IS DISTURBING NEWS BECAUSE IT INDICATES THAT </t>
  </si>
  <si>
    <t>4C THERMOCLINE FINALLY ESTABLISHED.  ALUM SHOULD BE OFF.</t>
  </si>
  <si>
    <t xml:space="preserve">SOUTH READINGS LEE 5.00, VINCE 4.84  NORTH READINGS LEE 5.00, VINCE 4.90.  THESE READINGS ARE THE SAME AS THE MID-LAKE STATION.  </t>
  </si>
  <si>
    <t>ALL DATA TAKEN BY POLLY &amp; LEAANN</t>
  </si>
  <si>
    <t>~5 FEET FROM DISTRIBUTION MANIFOLD PIPE 1 METER OFF BOTTOM - SOUTH SIDE</t>
  </si>
  <si>
    <t>~5 FEET FROM DISTRIBUTION MANIFOLD PIPE 1 METER OFF BOTTOM - NORTH SIDE</t>
  </si>
  <si>
    <t>4 INCHES FROM SURFACE CENTER OF BUBBLE PLUME</t>
  </si>
  <si>
    <t>DO</t>
  </si>
  <si>
    <t>CONTINUOUS BUBBLE PLUMES WITH GREAT AMOUNT OF OXYGEN RELEASED TO THE ATMOSPHERE FROM BOTH VENTS</t>
  </si>
  <si>
    <t>VERY SLIGHT DIFFERENCE BETWEEN NORTH AND SOUTH OF DISTRIBUTION PIPE.  INDICATES VERY LOW ADSORPTION OF OXYGEN WITHIN SPEECE CONE.</t>
  </si>
  <si>
    <t>DO REDUCED 1 PPM IN A WEEK INDICATING WE SHOULD GO ANOXIC BY EARLY JULY IN SPITE OF THE OXYGEN SYSTEM RUNNING FULL CAPACITY</t>
  </si>
  <si>
    <t xml:space="preserve">WINDY, COOL WEEK PRIOR SO MUCH SURFACE MIXING AND COOLING, REDUCING THERMOCLINE FROM 4.1C TO 3C.  THIS INDICATES ALUM COULD BE ON.  </t>
  </si>
  <si>
    <t xml:space="preserve">TOOK NUMEROUS READINGS ALONG DISTRIBUTION PIPE FROM EAST TO WEST AT 1 METER OF BOTTOM INDICATING LITTLE OXYGEN ADSORPTION TWO WEEKS IN A ROW. </t>
  </si>
  <si>
    <t>THERMOCLINE</t>
  </si>
  <si>
    <t xml:space="preserve">AT MID LAKE STATION 2 METERS OFF BOTTOM (6/12 1 METER OFF BOTTOM).  </t>
  </si>
  <si>
    <t>DISTRIBUTION PIPE IS 2M OFF BOTTOM</t>
  </si>
  <si>
    <t>THERMOCLINE CONTINUES TO DEGRADE.  NOW 2.5C = 4.5F.</t>
  </si>
  <si>
    <t>HYPOLIMNION DO IMPROVED SINCE LAST WEEK.  HIGH WINDS AND COOL WEATHER ALL WEEK</t>
  </si>
  <si>
    <t>SURFACE DO CONTINUES TO DEGRADE INSPITE OF WINDS</t>
  </si>
  <si>
    <t>MIDDLE LAYERS 4 TO 6 METERS DEEP SIGNIFICANT DO CHANGE DUE TO MIXING BY THE OXYGEN PURGING AT THE DISTRIBUTION MANIFOLD</t>
  </si>
  <si>
    <t xml:space="preserve">*READINGS AT DISTRIBUTION MANIFOLD INDICATE ESSENTIALLY NO OXYGEN ADSORPTION IS DETECTABLE.  SHOULD BE 15 OR GREATER.  </t>
  </si>
  <si>
    <t>4.24*</t>
  </si>
  <si>
    <t>AUTHOR HIGHLY RECOMMENDS TURNING OFF OXYGEN SYSTEM NOW FOR BALANCE OF SEASON AND NEXT UNTIL IT CAN BE REPAIRED.</t>
  </si>
  <si>
    <t>THERMOCLINE FINALLY INCREASED SIGNIFICANTLY WHICH IS GOOD NEWS.  NOW 6.4C</t>
  </si>
  <si>
    <t>DO SIGNIFICANTLY DECREASED IN ONE WEEK BY 2 PPM WHICH IS VERY BAD NEWS.  SUSPECT WILL BE ANOXIC BY END OF FIRST WEEK IN JULY.</t>
  </si>
  <si>
    <t>SERIOUS REDUCTION OF DISSOLVED OXYGEN (DO) IN METALIMNION (MID-DEPTH LAYERS) BY 3 PPM (30%) IN ONE WEEK</t>
  </si>
  <si>
    <t>DISTRIBUTION MANIFOLD READINGS INDICATE WORSE DO BY 1 PPM THAN UNDISTURBED WATERS NEARBY.</t>
  </si>
  <si>
    <t>BUBBLE PLUME READING NOW MATCHES NORMAL SURFACE READING</t>
  </si>
  <si>
    <t>AUTHOR CONTINUES TO RECOMMEND SWITCHING OFF OXYGEN SYSTEM UNTIL IT IS REPAIRED IN OPPOSITION TO DISTRICT MANAGEMENT.</t>
  </si>
  <si>
    <t>CONSULTATION WITH INDUSTRY EXPERTS, INCLUDING DR. SPEECE'S COMPANY, AGREE WITH AUTHOR.</t>
  </si>
  <si>
    <t>OXYGEN SYSTEM PERFORMANCE DEGRADATION</t>
  </si>
  <si>
    <t>THERMOCLINE DEGRADED TO 3.5C DUE TO COOL WET WEATHER THIS WEEK.  BAD NEWS</t>
  </si>
  <si>
    <t>OXYGEN SYSTEM CONTINUES TO RUN FULL SPEED, MIXING THE MID-LEVEL WATER WITH THE SURFACE, BRINGING UP VERY LOW OXYGEN WATER WITH IT.</t>
  </si>
  <si>
    <t>DO IS BELOW 2 AND EXPECTED TO GO TO ZERO IN THE NEXT TWO WEEKS.  THIS IS SLOWER THAN PREDICTED LAST TWO WEEKS.  GOOD NEWS.</t>
  </si>
  <si>
    <t>DISTRIBUTION MANIFOLD READINGS INDICATE SLIGHTLY BETTER DO, BUT STILL NO EVIDENCE THAT OXYGEN IS BEING ADSORBED IN THE CONE.</t>
  </si>
  <si>
    <t>6" above sediment</t>
  </si>
  <si>
    <t>THERMOCLINE STILL WEAK = 3.7C</t>
  </si>
  <si>
    <t>VERY CALM CONDITIONS.  BUBBLE PLUME MEASURED 6" ABOVE SURFACE, LARGEST EVER WITNESSED.</t>
  </si>
  <si>
    <t>DO SLIGHTLY LOWER IN ENTIRE COLUMN, SAME AT 1 METER OFF BOTTOM.  AT SEDIMENT DO = 1.37 PPM</t>
  </si>
  <si>
    <t>SURFACE DO HAS BEEN CUT IN HALF IN 85 DAYS FROM 14.66 TO 8.77 PPM</t>
  </si>
  <si>
    <t>DO ICICLE BAY AT SEDIMENT</t>
  </si>
  <si>
    <t>BOTTOM STILL NOT ANOXIC, BUT CLOSE.  INDUSTRY DEFINES ANOXIC AS .5 PPM AND WE ARE AT .9 PPM</t>
  </si>
  <si>
    <t>BUBBLE PLUME MEASURED WITH FIVE PEOPLE ON THE BOAT AT 5-6 INCHES ABOVE SURFACE MAXIMUM, 2-3 INCHES CONTINUOUS.</t>
  </si>
  <si>
    <t>NO EVIDENCE OF ANY OXYGEN ABSORPTION IN THE SPEECE CONE.  AUTHOR CONTINUES TO BELIEVE IT SHOULD BE TURNED OFF UNTIL FIXED.</t>
  </si>
  <si>
    <t>INTERESTING THAT PEAK DO IS NOT AT SURFACE NOW, RATHER 2 METERS DOWN, AND IS CONSISTENTLY ABOVE 8 PPM IN TOP 4 METERS OF THE LAKE AT MID-STATION</t>
  </si>
  <si>
    <r>
      <t xml:space="preserve">SLIGHT INCREASE IN THERMOCLINE TO 4.1C DUE TO RAPID INCREASE OF SURFACE TEMPERATURE.  </t>
    </r>
    <r>
      <rPr>
        <b/>
        <sz val="11"/>
        <color rgb="FFFF0000"/>
        <rFont val="Arial"/>
        <family val="2"/>
      </rPr>
      <t>CONSIDERABLE ALGAE OBSERVED AT SURFACE</t>
    </r>
  </si>
  <si>
    <t>ALUM ADD DATES TO NEWMAN LAKE</t>
  </si>
  <si>
    <t>YEAR</t>
  </si>
  <si>
    <t>ON</t>
  </si>
  <si>
    <t>OFF</t>
  </si>
  <si>
    <t>SPRING</t>
  </si>
  <si>
    <t>DAYS</t>
  </si>
  <si>
    <t>FALL</t>
  </si>
  <si>
    <t>DAYS %</t>
  </si>
  <si>
    <t>DO &lt;1</t>
  </si>
  <si>
    <t>NO DATA</t>
  </si>
  <si>
    <t>OFF 1 WEEK IN MAY</t>
  </si>
  <si>
    <t>OFF 8/19 TO 9/15</t>
  </si>
  <si>
    <t>NOTES</t>
  </si>
  <si>
    <t>AUGUST</t>
  </si>
  <si>
    <t>JULY &amp; AUG</t>
  </si>
  <si>
    <t>NOT</t>
  </si>
  <si>
    <t>MARCH?</t>
  </si>
  <si>
    <t>DENNIS TOOK ALL READINGS THIS DATE AND WILL DO SO THE REST OF THE SEASON</t>
  </si>
  <si>
    <t>LESS ALGAE PRESENT AT MID-LAKE STATION THAN LAST WEEK DUE TO WIND MOVING ALGAE TO SHORELINE</t>
  </si>
  <si>
    <t>FORTUNATELY BOTTOM IS STILL NOT ANOXIC, BUT CLOSE.  NORTH TOWARD MUZZY BAY (ICICLE BAY) DO ~ZERO AT 6 METERS, NOT 9.</t>
  </si>
  <si>
    <t>NO DATA INDICATES ANY OXYGEN IS BEING ABSORBED BY SPEECE CONE, YET IT REMAINS ON, SIGNIFICANTLY MIXING THE WATER COLUMN, BRINGING POOR WATER TO THE SURFACE</t>
  </si>
  <si>
    <t>SIGNIFICANT BUBBLES IN DIRECT LINE FROM CONE TO DISTRIBUTION MANIFOLD INDICATING THE ENTIRE SUPPLY LINE IS LEAKING OXYGEN FROM THE VERY BOTTOM TO THE SURFACE</t>
  </si>
  <si>
    <t>READINGS BY DENNIS, THIS WAS A VERY WARM WEEK WITH DAYS AT/NEAR 100.</t>
  </si>
  <si>
    <t>CALM CONDITIONS WITH VERY VISABLE BUBBLE STREAM EAST OF THE EAST VENT</t>
  </si>
  <si>
    <t>DO 1 METER FROM BOTTOM IN WEST BAY WAS MEASURED AT .69 PPM</t>
  </si>
  <si>
    <t>INCONSISTENT READING 1 FOOT FROM THE BOTTOM COMPARED TO 3 FEET FROM THE BOTTOM (Cells S18 &amp; S27) DO SHOULD BE LOWER AT THE SEDIMENT.</t>
  </si>
  <si>
    <t>BUBBLE PLUME READING INCONSISTENT WITH TREND AS NORMALLY 2PPM LESS THAN SURROUNDING WATER.  (DID HAVE SOME DIFFICULTY ON THIS READING)</t>
  </si>
  <si>
    <t>NOTICABLY MORE ALGAE VISIBLE IN THE WATER</t>
  </si>
  <si>
    <t>MUCH COOLER THE LAST FEW DAYS (MID 70S)</t>
  </si>
  <si>
    <t>ALGAE GETTING WORSE WITH FLOATING PATTERNS ON THE SURFACE OF THE WATER</t>
  </si>
  <si>
    <t>BUBBLE RING ABOVE VENTS IS LESS THAN HALF THE PREVIOUS DIAMETER, WITH WATER RISE ABOUT 2" AT SURFACE RATHER THAN 6"+</t>
  </si>
  <si>
    <t>DO READINGS HAVE CHANGED DRAMATICALLY, SO A SECOND COLUMN OF READINGS WAS TAKEN TO VERIFY</t>
  </si>
  <si>
    <t>DO IMPROVED ON BOTH SIDES OF THE MANIFOLD MORE THAN THE IMPROVEMENT AT THE MIDLAKE STATION 50 FEET AWAY. THIS MAY MEAN THE SPEECE CONE IS FINALLY PUTTING OXYGEN IN THE LAKE</t>
  </si>
  <si>
    <t>NOTE THE SIGNIFICANT TEMPERATURE REDUCTION AT THE SURFACE OVER THE LAST TWO WEEKS (3.7C, 6.7F) THE EXPECTED LAKE FLIP AT THE END OF AUGUST TO CLOSE TO READY.  THIS IS VERY IMPORTANT</t>
  </si>
  <si>
    <t>OVERALL THERE IS MORE OXYGEN IN THE WATERTHAN LAST WEEK PROVING IT IS NOT CAUSED BY TURNOVER OR A LAKE FLIP</t>
  </si>
  <si>
    <t>VERY SIGNIFICANT DO IMPROVEMENTS IN THE BOTTOM 5 METERSOF THE LAKE AND SLIGHT DECLINE IN THE DO IN THE TOP 4 METERS</t>
  </si>
  <si>
    <t>ESTIMATE VERTICAL MIXING REDUCTION AT 84% FROM TURNING OFF ONE COMPRESSOR/AIRSEP.  THIS MAY BE ALLOWING THE OXYGEN TO BE ABSORBED INSIDE THE CONE.</t>
  </si>
  <si>
    <t>BUBBLE PLUME AT EAST VENT IS MUCH LARGER THAN AT THE WEST VENT FOR THE FIRST TIME</t>
  </si>
  <si>
    <t>LAST 5 DAYS HAVE BEEN VERY WARM (90-100 F)</t>
  </si>
  <si>
    <t>half week</t>
  </si>
  <si>
    <t>ALGAE HAS GOTTEN SIGNIFICANTLY WORSETHAN 5 DAYS AGO</t>
  </si>
  <si>
    <t>BUBBLE PLUMES AT EAST AND WEST END ARE NOW SIMILAR IN SIZE AND ABOUT 4 METERS IN DIAMETER</t>
  </si>
  <si>
    <t>STEADY STREAM OF BUBBLES FROM ENTIRE LENGTH OF PIPE BETWEEN CONE AND MANIFOLD</t>
  </si>
  <si>
    <t>BOTTOM 6 METERS OF THE LAKE ARE AT THE SAME TEMPERATURE INDICATING MIXING BETWEEN THE METALIMNION AND THE HYPO LIMNION</t>
  </si>
  <si>
    <t>SIGNIFICANT DECLINE IN THE DO ABOVE THE METALIMNION AT 2-4 METERS BELOW THE SURFACE. THIS IS DUE TO BRINGING UP LOW DO WATER FROM THE BOTTOM. THIS WILL CAUSE THE ALGAE BLOOM TO WORSEN OVER THE NEXT FEW WEEKS.</t>
  </si>
  <si>
    <t>FAR LESS DO IMPROVEMENT SINCE 5 DAYS AGO , BUT DO IS ESSENTIALLY 2.5 TIMES BETTER THAN IT WAS 10 DAYS AGO WITH ONE COMPRESSOR SHUT DOWN.</t>
  </si>
  <si>
    <t>TEMPERATURES SHOW LAKE IS MIXING IN ENTIRE WATER COLUMN.  SURFACE COOLING IN SPITE OF VERY HOT WEATHER.</t>
  </si>
  <si>
    <t>TEMPERATURE ESSENTIALLY THE SAME FROM 4 METERS DOWN TO THE BOTTOM.  THIS MEANS MIXING IS BRINGING LOW DO/HIGH PHOSPHORUS WATER TO THE SURFACE CAUSING OUR ALGAE BLOOM.</t>
  </si>
  <si>
    <t>LOWEST DO NOT AT BOTTOM.  NOW AT 7-8 METERS DEEP.  MORE INDICATION OF MIXING.</t>
  </si>
  <si>
    <t>ALGAE IS WORSE THAN 3 DAYS AGO.</t>
  </si>
  <si>
    <t>SIGIFICANT INCREASE IN DO AT 4 METERS FROM LAST TWO MONTHS INDICATING HYPOLIMNION (BOTTOM) MIXING WITH METALIMNION (MIDDLE AND HIGH DO WATER FROM SURFACE IS MIXING DOWN 4 METERS.).</t>
  </si>
  <si>
    <t>AVERAGE DO</t>
  </si>
  <si>
    <r>
      <t xml:space="preserve">ALUM SHOULD BE ON. </t>
    </r>
    <r>
      <rPr>
        <b/>
        <sz val="11"/>
        <color theme="1"/>
        <rFont val="Arial"/>
        <family val="2"/>
      </rPr>
      <t xml:space="preserve"> </t>
    </r>
    <r>
      <rPr>
        <sz val="11"/>
        <color theme="1"/>
        <rFont val="Arial"/>
        <family val="2"/>
      </rPr>
      <t>IT WON'T REDUCE ALGAE, BUT WILL SEQUESTER SOME OF THE PHOSPHORUS BEING RELEASED AT THE BOTTOM FROM THE SEDIMENT DUE TO NEARLY ANOXIC CONDITIONS FOR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</si>
</sst>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 x14ac:knownFonts="1">
    <font>
      <sz val="11"/>
      <color theme="1"/>
      <name val="Arial"/>
      <family val="2"/>
    </font>
    <font>
      <sz val="11"/>
      <name val="Arial"/>
      <family val="2"/>
    </font>
    <font>
      <b/>
      <sz val="11"/>
      <color rgb="FFFF0000"/>
      <name val="Arial"/>
      <family val="2"/>
    </font>
    <font>
      <b/>
      <sz val="11"/>
      <color theme="1"/>
      <name val="Arial"/>
      <family val="2"/>
    </font>
  </fonts>
  <fills count="9">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0" borderId="0" xfId="0" applyAlignment="1">
      <alignment horizontal="left"/>
    </xf>
    <xf numFmtId="1" fontId="0" fillId="0" borderId="0" xfId="0" applyNumberFormat="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4" fontId="0" fillId="3" borderId="0" xfId="0" applyNumberFormat="1" applyFill="1" applyAlignment="1">
      <alignment horizontal="center"/>
    </xf>
    <xf numFmtId="14" fontId="0" fillId="4" borderId="0" xfId="0" applyNumberFormat="1" applyFill="1" applyAlignment="1">
      <alignment horizontal="center"/>
    </xf>
    <xf numFmtId="16" fontId="0" fillId="0" borderId="0" xfId="0" applyNumberFormat="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1" fillId="4" borderId="0" xfId="0" applyFont="1" applyFill="1" applyAlignment="1">
      <alignment horizontal="center"/>
    </xf>
    <xf numFmtId="165" fontId="0" fillId="3" borderId="0" xfId="0" applyNumberFormat="1" applyFill="1" applyAlignment="1">
      <alignment horizontal="center"/>
    </xf>
    <xf numFmtId="165" fontId="1" fillId="3" borderId="0" xfId="0" applyNumberFormat="1" applyFont="1" applyFill="1" applyAlignment="1">
      <alignment horizontal="center"/>
    </xf>
    <xf numFmtId="0" fontId="0" fillId="5" borderId="0" xfId="0" applyFill="1" applyAlignment="1">
      <alignment horizontal="center"/>
    </xf>
    <xf numFmtId="165" fontId="0" fillId="5" borderId="0" xfId="0" applyNumberFormat="1" applyFill="1" applyAlignment="1">
      <alignment horizontal="center"/>
    </xf>
    <xf numFmtId="0" fontId="0" fillId="3" borderId="0" xfId="0" applyFill="1" applyAlignment="1">
      <alignment horizontal="center"/>
    </xf>
    <xf numFmtId="2" fontId="0" fillId="0" borderId="0" xfId="0" applyNumberFormat="1" applyAlignment="1">
      <alignment horizontal="center"/>
    </xf>
    <xf numFmtId="2" fontId="0" fillId="5" borderId="0" xfId="0" applyNumberFormat="1" applyFill="1" applyAlignment="1">
      <alignment horizontal="center"/>
    </xf>
    <xf numFmtId="0" fontId="1" fillId="5" borderId="0" xfId="0" applyFont="1" applyFill="1" applyAlignment="1">
      <alignment horizontal="center"/>
    </xf>
    <xf numFmtId="0" fontId="0" fillId="0" borderId="0" xfId="0" applyAlignment="1">
      <alignment horizontal="right"/>
    </xf>
    <xf numFmtId="9" fontId="0" fillId="0" borderId="0" xfId="0" applyNumberFormat="1" applyAlignment="1">
      <alignment horizontal="center"/>
    </xf>
    <xf numFmtId="0" fontId="2" fillId="0" borderId="0" xfId="0" applyFont="1" applyAlignment="1">
      <alignment horizontal="left"/>
    </xf>
    <xf numFmtId="164" fontId="0" fillId="6" borderId="0" xfId="0" applyNumberFormat="1" applyFill="1" applyAlignment="1">
      <alignment horizontal="center"/>
    </xf>
    <xf numFmtId="0" fontId="0" fillId="7" borderId="1" xfId="0" applyFill="1" applyBorder="1"/>
    <xf numFmtId="0" fontId="0" fillId="7" borderId="2" xfId="0" applyFill="1" applyBorder="1"/>
    <xf numFmtId="0" fontId="0" fillId="7" borderId="2" xfId="0" applyFill="1" applyBorder="1" applyAlignment="1">
      <alignment horizontal="center"/>
    </xf>
    <xf numFmtId="9" fontId="0" fillId="7" borderId="3" xfId="0" applyNumberFormat="1" applyFill="1" applyBorder="1" applyAlignment="1">
      <alignment horizontal="center"/>
    </xf>
    <xf numFmtId="0" fontId="3" fillId="0" borderId="0" xfId="0" applyFont="1" applyAlignment="1">
      <alignment horizontal="left"/>
    </xf>
    <xf numFmtId="16" fontId="0" fillId="0" borderId="0" xfId="0" applyNumberFormat="1" applyFont="1" applyAlignment="1">
      <alignment horizontal="left"/>
    </xf>
    <xf numFmtId="16" fontId="0" fillId="6" borderId="0" xfId="0" applyNumberFormat="1" applyFill="1" applyAlignment="1">
      <alignment horizontal="center"/>
    </xf>
    <xf numFmtId="16" fontId="0" fillId="0" borderId="0" xfId="0" applyNumberFormat="1" applyFont="1" applyAlignment="1">
      <alignment horizontal="center"/>
    </xf>
    <xf numFmtId="0" fontId="0" fillId="0" borderId="0" xfId="0" applyFill="1" applyBorder="1"/>
    <xf numFmtId="0" fontId="0" fillId="0" borderId="0" xfId="0" applyFill="1" applyBorder="1" applyAlignment="1">
      <alignment horizontal="center"/>
    </xf>
    <xf numFmtId="9" fontId="0" fillId="0" borderId="0" xfId="0" applyNumberFormat="1" applyFill="1" applyBorder="1" applyAlignment="1">
      <alignment horizontal="center"/>
    </xf>
    <xf numFmtId="0" fontId="0" fillId="0" borderId="0" xfId="0" applyFill="1"/>
    <xf numFmtId="165" fontId="0" fillId="8" borderId="0" xfId="0" applyNumberFormat="1" applyFill="1" applyAlignment="1">
      <alignment horizontal="center"/>
    </xf>
    <xf numFmtId="9" fontId="0" fillId="7" borderId="4" xfId="0" applyNumberFormat="1" applyFill="1" applyBorder="1" applyAlignment="1">
      <alignment horizontal="center"/>
    </xf>
    <xf numFmtId="0" fontId="0" fillId="8" borderId="0" xfId="0" applyFill="1" applyAlignment="1">
      <alignment horizontal="right"/>
    </xf>
    <xf numFmtId="0" fontId="0" fillId="8"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trendline>
            <c:spPr>
              <a:ln w="19050" cap="rnd">
                <a:solidFill>
                  <a:schemeClr val="accent1"/>
                </a:solidFill>
                <a:prstDash val="sysDot"/>
              </a:ln>
              <a:effectLst/>
            </c:spPr>
            <c:trendlineType val="exp"/>
            <c:dispRSqr val="0"/>
            <c:dispEq val="0"/>
          </c:trendline>
          <c:val>
            <c:numRef>
              <c:f>DATA!$I$36:$W$36</c:f>
              <c:numCache>
                <c:formatCode>0.0</c:formatCode>
                <c:ptCount val="15"/>
                <c:pt idx="0">
                  <c:v>7.4355555555555561</c:v>
                </c:pt>
                <c:pt idx="1">
                  <c:v>8.06</c:v>
                </c:pt>
                <c:pt idx="2">
                  <c:v>7.21</c:v>
                </c:pt>
                <c:pt idx="3">
                  <c:v>5.8644444444444437</c:v>
                </c:pt>
                <c:pt idx="4">
                  <c:v>7.3599999999999994</c:v>
                </c:pt>
                <c:pt idx="5">
                  <c:v>5.681111111111111</c:v>
                </c:pt>
                <c:pt idx="6">
                  <c:v>5.8611111111111107</c:v>
                </c:pt>
                <c:pt idx="7">
                  <c:v>5.4588888888888887</c:v>
                </c:pt>
                <c:pt idx="8">
                  <c:v>5.3211111111111116</c:v>
                </c:pt>
                <c:pt idx="9">
                  <c:v>4.8822222222222216</c:v>
                </c:pt>
                <c:pt idx="10">
                  <c:v>4.1822222222222223</c:v>
                </c:pt>
                <c:pt idx="11">
                  <c:v>3.8600000000000003</c:v>
                </c:pt>
                <c:pt idx="12">
                  <c:v>5.7744444444444447</c:v>
                </c:pt>
                <c:pt idx="13">
                  <c:v>3.8566666666666669</c:v>
                </c:pt>
                <c:pt idx="14">
                  <c:v>4.333333333333333</c:v>
                </c:pt>
              </c:numCache>
            </c:numRef>
          </c:val>
          <c:extLst>
            <c:ext xmlns:c16="http://schemas.microsoft.com/office/drawing/2014/chart" uri="{C3380CC4-5D6E-409C-BE32-E72D297353CC}">
              <c16:uniqueId val="{00000000-4122-4CC5-A4AA-7405D8BF5B58}"/>
            </c:ext>
          </c:extLst>
        </c:ser>
        <c:dLbls>
          <c:showLegendKey val="0"/>
          <c:showVal val="0"/>
          <c:showCatName val="0"/>
          <c:showSerName val="0"/>
          <c:showPercent val="0"/>
          <c:showBubbleSize val="0"/>
        </c:dLbls>
        <c:gapWidth val="219"/>
        <c:overlap val="-27"/>
        <c:axId val="380199216"/>
        <c:axId val="380197904"/>
      </c:barChart>
      <c:catAx>
        <c:axId val="38019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197904"/>
        <c:crosses val="autoZero"/>
        <c:auto val="1"/>
        <c:lblAlgn val="ctr"/>
        <c:lblOffset val="100"/>
        <c:noMultiLvlLbl val="0"/>
      </c:catAx>
      <c:valAx>
        <c:axId val="380197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199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3810</xdr:colOff>
      <xdr:row>36</xdr:row>
      <xdr:rowOff>7620</xdr:rowOff>
    </xdr:from>
    <xdr:to>
      <xdr:col>32</xdr:col>
      <xdr:colOff>552450</xdr:colOff>
      <xdr:row>50</xdr:row>
      <xdr:rowOff>121920</xdr:rowOff>
    </xdr:to>
    <xdr:graphicFrame macro="">
      <xdr:nvGraphicFramePr>
        <xdr:cNvPr id="2" name="Chart 1">
          <a:extLst>
            <a:ext uri="{FF2B5EF4-FFF2-40B4-BE49-F238E27FC236}">
              <a16:creationId xmlns:a16="http://schemas.microsoft.com/office/drawing/2014/main" id="{796B9D0B-C6FC-46D8-A431-C0D2520EBE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workbookViewId="0">
      <selection activeCell="K11" sqref="K11:K17"/>
    </sheetView>
  </sheetViews>
  <sheetFormatPr defaultRowHeight="14.25" x14ac:dyDescent="0.2"/>
  <cols>
    <col min="1" max="9" width="8.75" style="1"/>
    <col min="10" max="10" width="12" style="1" customWidth="1"/>
  </cols>
  <sheetData>
    <row r="1" spans="1:11" x14ac:dyDescent="0.2">
      <c r="A1" s="4" t="s">
        <v>91</v>
      </c>
    </row>
    <row r="2" spans="1:11" x14ac:dyDescent="0.2">
      <c r="A2" s="1" t="s">
        <v>92</v>
      </c>
      <c r="D2" s="1" t="s">
        <v>95</v>
      </c>
      <c r="G2" s="1" t="s">
        <v>97</v>
      </c>
      <c r="H2" s="1" t="s">
        <v>95</v>
      </c>
    </row>
    <row r="3" spans="1:11" x14ac:dyDescent="0.2">
      <c r="B3" s="1" t="s">
        <v>93</v>
      </c>
      <c r="C3" s="1" t="s">
        <v>94</v>
      </c>
      <c r="D3" s="1" t="s">
        <v>96</v>
      </c>
      <c r="E3" s="1" t="s">
        <v>93</v>
      </c>
      <c r="F3" s="1" t="s">
        <v>94</v>
      </c>
      <c r="G3" s="1" t="s">
        <v>96</v>
      </c>
      <c r="H3" s="1" t="s">
        <v>98</v>
      </c>
      <c r="J3" s="1" t="s">
        <v>99</v>
      </c>
      <c r="K3" s="1" t="s">
        <v>103</v>
      </c>
    </row>
    <row r="4" spans="1:11" x14ac:dyDescent="0.2">
      <c r="A4" s="1">
        <v>2020</v>
      </c>
      <c r="B4" s="1" t="s">
        <v>107</v>
      </c>
      <c r="H4" s="23">
        <v>0.6</v>
      </c>
    </row>
    <row r="5" spans="1:11" x14ac:dyDescent="0.2">
      <c r="A5" s="1">
        <v>2019</v>
      </c>
      <c r="B5" s="10">
        <v>43931</v>
      </c>
      <c r="C5" s="10">
        <v>43959</v>
      </c>
      <c r="D5" s="1">
        <v>35</v>
      </c>
      <c r="E5" s="10">
        <v>44057</v>
      </c>
      <c r="F5" s="10">
        <v>44099</v>
      </c>
      <c r="G5" s="1">
        <v>41</v>
      </c>
      <c r="H5" s="23">
        <f>D5/(G5+D5)</f>
        <v>0.46052631578947367</v>
      </c>
      <c r="J5" s="1" t="s">
        <v>105</v>
      </c>
    </row>
    <row r="6" spans="1:11" x14ac:dyDescent="0.2">
      <c r="A6" s="1">
        <v>2018</v>
      </c>
      <c r="B6" s="10">
        <v>43939</v>
      </c>
      <c r="C6" s="10">
        <v>43959</v>
      </c>
      <c r="D6" s="1">
        <v>17</v>
      </c>
      <c r="E6" s="10">
        <v>44073</v>
      </c>
      <c r="F6" s="10">
        <v>44102</v>
      </c>
      <c r="G6" s="1">
        <v>28</v>
      </c>
      <c r="H6" s="23">
        <f t="shared" ref="H6:H18" si="0">D6/(G6+D6)</f>
        <v>0.37777777777777777</v>
      </c>
      <c r="J6" s="1" t="s">
        <v>104</v>
      </c>
    </row>
    <row r="7" spans="1:11" x14ac:dyDescent="0.2">
      <c r="A7" s="1">
        <v>2017</v>
      </c>
      <c r="B7" s="10">
        <v>43939</v>
      </c>
      <c r="C7" s="10">
        <v>43961</v>
      </c>
      <c r="D7" s="1">
        <v>22</v>
      </c>
      <c r="E7" s="10">
        <v>44044</v>
      </c>
      <c r="F7" s="10">
        <v>44096</v>
      </c>
      <c r="G7" s="1">
        <v>27</v>
      </c>
      <c r="H7" s="23">
        <f t="shared" si="0"/>
        <v>0.44897959183673469</v>
      </c>
      <c r="J7" s="1" t="s">
        <v>105</v>
      </c>
      <c r="K7" t="s">
        <v>102</v>
      </c>
    </row>
    <row r="8" spans="1:11" x14ac:dyDescent="0.2">
      <c r="A8" s="1">
        <v>2016</v>
      </c>
      <c r="B8" s="10">
        <v>43975</v>
      </c>
      <c r="C8" s="10">
        <v>43988</v>
      </c>
      <c r="D8" s="1">
        <v>14</v>
      </c>
      <c r="E8" s="10">
        <v>44069</v>
      </c>
      <c r="F8" s="10">
        <v>44113</v>
      </c>
      <c r="G8" s="1">
        <v>45</v>
      </c>
      <c r="H8" s="23">
        <f t="shared" si="0"/>
        <v>0.23728813559322035</v>
      </c>
      <c r="J8" s="1" t="s">
        <v>104</v>
      </c>
    </row>
    <row r="9" spans="1:11" x14ac:dyDescent="0.2">
      <c r="A9" s="1">
        <v>2015</v>
      </c>
      <c r="H9" s="23" t="e">
        <f t="shared" si="0"/>
        <v>#DIV/0!</v>
      </c>
      <c r="K9" s="1" t="s">
        <v>100</v>
      </c>
    </row>
    <row r="10" spans="1:11" x14ac:dyDescent="0.2">
      <c r="A10" s="1">
        <v>2014</v>
      </c>
      <c r="B10" s="10">
        <v>43937</v>
      </c>
      <c r="C10" s="10">
        <v>43978</v>
      </c>
      <c r="D10" s="1">
        <v>35</v>
      </c>
      <c r="E10" s="10">
        <v>44084</v>
      </c>
      <c r="F10" s="10">
        <v>44142</v>
      </c>
      <c r="G10" s="1">
        <v>58</v>
      </c>
      <c r="H10" s="23">
        <f t="shared" si="0"/>
        <v>0.37634408602150538</v>
      </c>
      <c r="J10" s="1" t="s">
        <v>106</v>
      </c>
      <c r="K10" t="s">
        <v>101</v>
      </c>
    </row>
    <row r="11" spans="1:11" x14ac:dyDescent="0.2">
      <c r="A11" s="1">
        <v>2013</v>
      </c>
      <c r="H11" s="23" t="e">
        <f t="shared" si="0"/>
        <v>#DIV/0!</v>
      </c>
      <c r="K11" s="1" t="s">
        <v>100</v>
      </c>
    </row>
    <row r="12" spans="1:11" x14ac:dyDescent="0.2">
      <c r="A12" s="1">
        <v>2012</v>
      </c>
      <c r="H12" s="23" t="e">
        <f t="shared" si="0"/>
        <v>#DIV/0!</v>
      </c>
      <c r="K12" s="1" t="s">
        <v>100</v>
      </c>
    </row>
    <row r="13" spans="1:11" x14ac:dyDescent="0.2">
      <c r="A13" s="1">
        <v>2011</v>
      </c>
      <c r="H13" s="23" t="e">
        <f t="shared" si="0"/>
        <v>#DIV/0!</v>
      </c>
      <c r="K13" s="1" t="s">
        <v>100</v>
      </c>
    </row>
    <row r="14" spans="1:11" x14ac:dyDescent="0.2">
      <c r="A14" s="1">
        <v>2010</v>
      </c>
      <c r="H14" s="23" t="e">
        <f t="shared" si="0"/>
        <v>#DIV/0!</v>
      </c>
      <c r="K14" s="1" t="s">
        <v>100</v>
      </c>
    </row>
    <row r="15" spans="1:11" x14ac:dyDescent="0.2">
      <c r="A15" s="1">
        <v>2009</v>
      </c>
      <c r="H15" s="23" t="e">
        <f t="shared" si="0"/>
        <v>#DIV/0!</v>
      </c>
      <c r="K15" s="1" t="s">
        <v>100</v>
      </c>
    </row>
    <row r="16" spans="1:11" x14ac:dyDescent="0.2">
      <c r="A16" s="1">
        <v>2008</v>
      </c>
      <c r="H16" s="23" t="e">
        <f t="shared" si="0"/>
        <v>#DIV/0!</v>
      </c>
      <c r="K16" s="1" t="s">
        <v>100</v>
      </c>
    </row>
    <row r="17" spans="1:11" x14ac:dyDescent="0.2">
      <c r="A17" s="1">
        <v>2007</v>
      </c>
      <c r="H17" s="23" t="e">
        <f t="shared" si="0"/>
        <v>#DIV/0!</v>
      </c>
      <c r="K17" s="1" t="s">
        <v>100</v>
      </c>
    </row>
    <row r="18" spans="1:11" x14ac:dyDescent="0.2">
      <c r="H18" s="23" t="e">
        <f t="shared" si="0"/>
        <v>#DIV/0!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7"/>
  <sheetViews>
    <sheetView tabSelected="1" topLeftCell="A16" workbookViewId="0">
      <selection activeCell="AL38" sqref="AL38"/>
    </sheetView>
  </sheetViews>
  <sheetFormatPr defaultRowHeight="14.25" x14ac:dyDescent="0.2"/>
  <cols>
    <col min="1" max="1" width="8.75" style="1"/>
    <col min="2" max="2" width="8.875" style="1" customWidth="1"/>
    <col min="3" max="4" width="8.75" style="1"/>
    <col min="10" max="10" width="8.75" style="1"/>
    <col min="20" max="24" width="9" style="1"/>
  </cols>
  <sheetData>
    <row r="1" spans="1:25" x14ac:dyDescent="0.2">
      <c r="A1" s="6" t="s">
        <v>0</v>
      </c>
      <c r="B1" s="1">
        <v>2020</v>
      </c>
      <c r="D1" s="2"/>
      <c r="I1" s="1" t="s">
        <v>31</v>
      </c>
    </row>
    <row r="2" spans="1:25" x14ac:dyDescent="0.2">
      <c r="A2" s="1" t="s">
        <v>5</v>
      </c>
      <c r="B2" s="1" t="s">
        <v>2</v>
      </c>
      <c r="C2" s="8" t="s">
        <v>6</v>
      </c>
      <c r="I2" s="1" t="s">
        <v>32</v>
      </c>
      <c r="V2" s="1" t="s">
        <v>130</v>
      </c>
      <c r="W2" s="1" t="s">
        <v>130</v>
      </c>
    </row>
    <row r="3" spans="1:25" x14ac:dyDescent="0.2">
      <c r="A3" s="1" t="s">
        <v>1</v>
      </c>
      <c r="B3" s="1" t="s">
        <v>1</v>
      </c>
      <c r="C3" s="7">
        <v>43939</v>
      </c>
      <c r="D3" s="7">
        <v>43945</v>
      </c>
      <c r="E3" s="7">
        <v>43953</v>
      </c>
      <c r="F3" s="7">
        <v>43959</v>
      </c>
      <c r="G3" s="7">
        <v>43968</v>
      </c>
      <c r="H3" s="7">
        <v>43974</v>
      </c>
      <c r="I3" s="7">
        <v>43977</v>
      </c>
      <c r="J3" s="7">
        <v>43979</v>
      </c>
      <c r="K3" s="7">
        <v>43987</v>
      </c>
      <c r="L3" s="7">
        <v>43994</v>
      </c>
      <c r="M3" s="7">
        <v>44001</v>
      </c>
      <c r="N3" s="7">
        <v>44009</v>
      </c>
      <c r="O3" s="7">
        <v>44016</v>
      </c>
      <c r="P3" s="7">
        <v>44023</v>
      </c>
      <c r="Q3" s="7">
        <v>44030</v>
      </c>
      <c r="R3" s="7">
        <v>44037</v>
      </c>
      <c r="S3" s="7">
        <v>44043</v>
      </c>
      <c r="T3" s="7">
        <v>44051</v>
      </c>
      <c r="U3" s="7">
        <v>44058</v>
      </c>
      <c r="V3" s="7">
        <v>44062</v>
      </c>
      <c r="W3" s="7">
        <v>44065</v>
      </c>
      <c r="X3" s="7"/>
    </row>
    <row r="4" spans="1:25" x14ac:dyDescent="0.2">
      <c r="A4" s="1">
        <v>10</v>
      </c>
      <c r="B4" s="5">
        <v>9</v>
      </c>
      <c r="C4" s="14">
        <v>8</v>
      </c>
      <c r="D4" s="14">
        <v>8.6999999999999993</v>
      </c>
      <c r="E4" s="14">
        <v>10.4</v>
      </c>
      <c r="F4" s="15">
        <v>11.2</v>
      </c>
      <c r="G4" s="14">
        <v>12.6</v>
      </c>
      <c r="H4" s="14">
        <v>13.7</v>
      </c>
      <c r="I4" s="17">
        <v>13.7</v>
      </c>
      <c r="J4" s="18">
        <v>13.2</v>
      </c>
      <c r="K4" s="18">
        <v>14.1</v>
      </c>
      <c r="L4" s="18">
        <v>14.6</v>
      </c>
      <c r="M4" s="18">
        <v>15.5</v>
      </c>
      <c r="N4" s="18">
        <v>15.9</v>
      </c>
      <c r="O4" s="18">
        <v>16.2</v>
      </c>
      <c r="P4" s="14">
        <v>17</v>
      </c>
      <c r="Q4" s="14">
        <v>18.100000000000001</v>
      </c>
      <c r="R4" s="14">
        <v>18.8</v>
      </c>
      <c r="S4" s="14">
        <v>19.3</v>
      </c>
      <c r="T4" s="14">
        <v>19.899999999999999</v>
      </c>
      <c r="U4" s="18">
        <v>20.5</v>
      </c>
      <c r="V4" s="18">
        <v>20.6</v>
      </c>
      <c r="W4" s="18">
        <v>20.7</v>
      </c>
      <c r="X4" s="18"/>
    </row>
    <row r="5" spans="1:25" x14ac:dyDescent="0.2">
      <c r="A5" s="1">
        <v>9</v>
      </c>
      <c r="B5" s="5">
        <v>8</v>
      </c>
      <c r="C5" s="14">
        <v>8.1999999999999993</v>
      </c>
      <c r="D5" s="14">
        <v>8.8000000000000007</v>
      </c>
      <c r="E5" s="14">
        <v>10.4</v>
      </c>
      <c r="F5" s="15">
        <v>11.2</v>
      </c>
      <c r="G5" s="14">
        <v>13</v>
      </c>
      <c r="H5" s="14">
        <v>13.9</v>
      </c>
      <c r="I5" s="17">
        <v>13.7</v>
      </c>
      <c r="J5" s="18">
        <v>13.3</v>
      </c>
      <c r="K5" s="18">
        <v>14.2</v>
      </c>
      <c r="L5" s="18">
        <v>14.7</v>
      </c>
      <c r="M5" s="18">
        <v>15.5</v>
      </c>
      <c r="N5" s="14">
        <v>16</v>
      </c>
      <c r="O5" s="14">
        <v>16.600000000000001</v>
      </c>
      <c r="P5" s="14">
        <v>17.100000000000001</v>
      </c>
      <c r="Q5" s="14">
        <v>18.100000000000001</v>
      </c>
      <c r="R5" s="14">
        <v>18.8</v>
      </c>
      <c r="S5" s="14">
        <v>19.399999999999999</v>
      </c>
      <c r="T5" s="14">
        <v>20.100000000000001</v>
      </c>
      <c r="U5" s="18">
        <v>20.6</v>
      </c>
      <c r="V5" s="18">
        <v>20.6</v>
      </c>
      <c r="W5" s="18">
        <v>20.7</v>
      </c>
      <c r="X5" s="18"/>
    </row>
    <row r="6" spans="1:25" x14ac:dyDescent="0.2">
      <c r="A6" s="1">
        <v>8</v>
      </c>
      <c r="B6" s="5">
        <v>7</v>
      </c>
      <c r="C6" s="14">
        <v>8.1999999999999993</v>
      </c>
      <c r="D6" s="14">
        <v>9.4</v>
      </c>
      <c r="E6" s="14">
        <v>10.3</v>
      </c>
      <c r="F6" s="15">
        <v>11.5</v>
      </c>
      <c r="G6" s="14">
        <v>13.4</v>
      </c>
      <c r="H6" s="14">
        <v>14</v>
      </c>
      <c r="I6" s="17">
        <v>13.9</v>
      </c>
      <c r="J6" s="18">
        <v>13.4</v>
      </c>
      <c r="K6" s="18">
        <v>14.2</v>
      </c>
      <c r="L6" s="18">
        <v>14.7</v>
      </c>
      <c r="M6" s="18">
        <v>15.4</v>
      </c>
      <c r="N6" s="14">
        <v>15.9</v>
      </c>
      <c r="O6" s="14">
        <v>16.5</v>
      </c>
      <c r="P6" s="14">
        <v>17.5</v>
      </c>
      <c r="Q6" s="14">
        <v>18.2</v>
      </c>
      <c r="R6" s="14">
        <v>18.8</v>
      </c>
      <c r="S6" s="14">
        <v>19.5</v>
      </c>
      <c r="T6" s="14">
        <v>20.100000000000001</v>
      </c>
      <c r="U6" s="18">
        <v>20.7</v>
      </c>
      <c r="V6" s="18">
        <v>20.5</v>
      </c>
      <c r="W6" s="18">
        <v>20.6</v>
      </c>
      <c r="X6" s="18"/>
    </row>
    <row r="7" spans="1:25" x14ac:dyDescent="0.2">
      <c r="A7" s="1">
        <v>7</v>
      </c>
      <c r="B7" s="5">
        <v>6</v>
      </c>
      <c r="C7" s="14">
        <v>8.1999999999999993</v>
      </c>
      <c r="D7" s="14">
        <v>10.1</v>
      </c>
      <c r="E7" s="14">
        <v>10.5</v>
      </c>
      <c r="F7" s="15">
        <v>12</v>
      </c>
      <c r="G7" s="14">
        <v>13.4</v>
      </c>
      <c r="H7" s="14">
        <v>14</v>
      </c>
      <c r="I7" s="17">
        <v>13.9</v>
      </c>
      <c r="J7" s="18">
        <v>13.6</v>
      </c>
      <c r="K7" s="18">
        <v>14.3</v>
      </c>
      <c r="L7" s="18">
        <v>14.7</v>
      </c>
      <c r="M7" s="18">
        <v>15.7</v>
      </c>
      <c r="N7" s="18">
        <v>16.3</v>
      </c>
      <c r="O7" s="18">
        <v>16.7</v>
      </c>
      <c r="P7" s="18">
        <v>17.5</v>
      </c>
      <c r="Q7" s="18">
        <v>18.399999999999999</v>
      </c>
      <c r="R7" s="18">
        <v>19.3</v>
      </c>
      <c r="S7" s="18">
        <v>19.600000000000001</v>
      </c>
      <c r="T7" s="14">
        <v>20</v>
      </c>
      <c r="U7" s="18">
        <v>20.7</v>
      </c>
      <c r="V7" s="18">
        <v>20.5</v>
      </c>
      <c r="W7" s="18">
        <v>20.6</v>
      </c>
      <c r="X7" s="18"/>
    </row>
    <row r="8" spans="1:25" x14ac:dyDescent="0.2">
      <c r="A8" s="1">
        <v>6</v>
      </c>
      <c r="B8" s="5">
        <v>5</v>
      </c>
      <c r="C8" s="14">
        <v>8.6</v>
      </c>
      <c r="D8" s="14">
        <v>10.8</v>
      </c>
      <c r="E8" s="14">
        <v>11.2</v>
      </c>
      <c r="F8" s="15">
        <v>12.2</v>
      </c>
      <c r="G8" s="14">
        <v>13.4</v>
      </c>
      <c r="H8" s="14">
        <v>14.1</v>
      </c>
      <c r="I8" s="17">
        <v>14.1</v>
      </c>
      <c r="J8" s="18">
        <v>13.9</v>
      </c>
      <c r="K8" s="18">
        <v>14.8</v>
      </c>
      <c r="L8" s="18">
        <v>14.8</v>
      </c>
      <c r="M8" s="14">
        <v>16</v>
      </c>
      <c r="N8" s="14">
        <v>16.7</v>
      </c>
      <c r="O8" s="14">
        <v>17.399999999999999</v>
      </c>
      <c r="P8" s="14">
        <v>18.2</v>
      </c>
      <c r="Q8" s="14">
        <v>18.899999999999999</v>
      </c>
      <c r="R8" s="14">
        <v>21.1</v>
      </c>
      <c r="S8" s="14">
        <v>20.5</v>
      </c>
      <c r="T8" s="14">
        <v>20.6</v>
      </c>
      <c r="U8" s="18">
        <v>20.8</v>
      </c>
      <c r="V8" s="18">
        <v>20.6</v>
      </c>
      <c r="W8" s="18">
        <v>20.7</v>
      </c>
      <c r="X8" s="18"/>
    </row>
    <row r="9" spans="1:25" x14ac:dyDescent="0.2">
      <c r="A9" s="1">
        <v>5</v>
      </c>
      <c r="B9" s="5">
        <v>4</v>
      </c>
      <c r="C9" s="14">
        <v>9</v>
      </c>
      <c r="D9" s="14">
        <v>10.1</v>
      </c>
      <c r="E9" s="14">
        <v>11.9</v>
      </c>
      <c r="F9" s="15">
        <v>12.3</v>
      </c>
      <c r="G9" s="14">
        <v>14.1</v>
      </c>
      <c r="H9" s="14">
        <v>14.1</v>
      </c>
      <c r="I9" s="17">
        <v>14.2</v>
      </c>
      <c r="J9" s="18">
        <v>14.1</v>
      </c>
      <c r="K9" s="18">
        <v>16.8</v>
      </c>
      <c r="L9" s="18">
        <v>15.3</v>
      </c>
      <c r="M9" s="18">
        <v>16.2</v>
      </c>
      <c r="N9" s="18">
        <v>16.899999999999999</v>
      </c>
      <c r="O9" s="18">
        <v>18.5</v>
      </c>
      <c r="P9" s="18">
        <v>19.8</v>
      </c>
      <c r="Q9" s="18">
        <v>21.5</v>
      </c>
      <c r="R9" s="18">
        <v>22.1</v>
      </c>
      <c r="S9" s="18">
        <v>21.4</v>
      </c>
      <c r="T9" s="14">
        <v>21.9</v>
      </c>
      <c r="U9" s="18">
        <v>20.9</v>
      </c>
      <c r="V9" s="18">
        <v>20.8</v>
      </c>
      <c r="W9" s="18">
        <v>20.8</v>
      </c>
      <c r="X9" s="18"/>
    </row>
    <row r="10" spans="1:25" x14ac:dyDescent="0.2">
      <c r="A10" s="1">
        <v>4</v>
      </c>
      <c r="B10" s="5">
        <v>3</v>
      </c>
      <c r="C10" s="14">
        <v>9.4</v>
      </c>
      <c r="D10" s="14">
        <v>10.8</v>
      </c>
      <c r="E10" s="14">
        <v>12.8</v>
      </c>
      <c r="F10" s="15">
        <v>12.4</v>
      </c>
      <c r="G10" s="14">
        <v>14.1</v>
      </c>
      <c r="H10" s="14">
        <v>14.2</v>
      </c>
      <c r="I10" s="17">
        <v>14.2</v>
      </c>
      <c r="J10" s="18">
        <v>14.9</v>
      </c>
      <c r="K10" s="14">
        <v>17.600000000000001</v>
      </c>
      <c r="L10" s="14">
        <v>16.5</v>
      </c>
      <c r="M10" s="14">
        <v>16.600000000000001</v>
      </c>
      <c r="N10" s="14">
        <v>20.3</v>
      </c>
      <c r="O10" s="14">
        <v>18.7</v>
      </c>
      <c r="P10" s="14">
        <v>20.399999999999999</v>
      </c>
      <c r="Q10" s="14">
        <v>21.8</v>
      </c>
      <c r="R10" s="14">
        <v>22.2</v>
      </c>
      <c r="S10" s="14">
        <v>24</v>
      </c>
      <c r="T10" s="14">
        <v>22.7</v>
      </c>
      <c r="U10" s="18">
        <v>20.9</v>
      </c>
      <c r="V10" s="18">
        <v>21.3</v>
      </c>
      <c r="W10" s="18">
        <v>22.2</v>
      </c>
      <c r="X10" s="18"/>
    </row>
    <row r="11" spans="1:25" x14ac:dyDescent="0.2">
      <c r="A11" s="1">
        <v>3</v>
      </c>
      <c r="B11" s="5">
        <v>2</v>
      </c>
      <c r="C11" s="14">
        <v>9.6</v>
      </c>
      <c r="D11" s="14">
        <v>11.1</v>
      </c>
      <c r="E11" s="14">
        <v>12.9</v>
      </c>
      <c r="F11" s="15">
        <v>12.7</v>
      </c>
      <c r="G11" s="14">
        <v>14.4</v>
      </c>
      <c r="H11" s="14">
        <v>14.3</v>
      </c>
      <c r="I11" s="17">
        <v>14.2</v>
      </c>
      <c r="J11" s="14">
        <v>16</v>
      </c>
      <c r="K11" s="18">
        <v>17.899999999999999</v>
      </c>
      <c r="L11" s="14">
        <v>16.899999999999999</v>
      </c>
      <c r="M11" s="14">
        <v>17.399999999999999</v>
      </c>
      <c r="N11" s="14">
        <v>21.9</v>
      </c>
      <c r="O11" s="14">
        <v>18.8</v>
      </c>
      <c r="P11" s="14">
        <v>20.5</v>
      </c>
      <c r="Q11" s="14">
        <v>22</v>
      </c>
      <c r="R11" s="14">
        <v>22.3</v>
      </c>
      <c r="S11" s="14">
        <v>25</v>
      </c>
      <c r="T11" s="14">
        <v>22.8</v>
      </c>
      <c r="U11" s="18">
        <v>20.9</v>
      </c>
      <c r="V11" s="14">
        <v>22</v>
      </c>
      <c r="W11" s="18">
        <v>22.1</v>
      </c>
      <c r="X11" s="18"/>
    </row>
    <row r="12" spans="1:25" x14ac:dyDescent="0.2">
      <c r="A12" s="1">
        <v>2</v>
      </c>
      <c r="B12" s="5">
        <v>1</v>
      </c>
      <c r="C12" s="14">
        <v>10.4</v>
      </c>
      <c r="D12" s="14">
        <v>12</v>
      </c>
      <c r="E12" s="14">
        <v>13.2</v>
      </c>
      <c r="F12" s="15">
        <v>14.2</v>
      </c>
      <c r="G12" s="14">
        <v>14.5</v>
      </c>
      <c r="H12" s="14">
        <v>14.4</v>
      </c>
      <c r="I12" s="17">
        <v>14.4</v>
      </c>
      <c r="J12" s="18">
        <v>16.7</v>
      </c>
      <c r="K12" s="18">
        <v>18.2</v>
      </c>
      <c r="L12" s="18">
        <v>17.600000000000001</v>
      </c>
      <c r="M12" s="14">
        <v>18</v>
      </c>
      <c r="N12" s="14">
        <v>22.3</v>
      </c>
      <c r="O12" s="14">
        <v>19.7</v>
      </c>
      <c r="P12" s="14">
        <v>20.7</v>
      </c>
      <c r="Q12" s="14">
        <v>22.2</v>
      </c>
      <c r="R12" s="14">
        <v>22.5</v>
      </c>
      <c r="S12" s="14">
        <v>25.2</v>
      </c>
      <c r="T12" s="14">
        <v>22.8</v>
      </c>
      <c r="U12" s="14">
        <v>21</v>
      </c>
      <c r="V12" s="18">
        <v>23.7</v>
      </c>
      <c r="W12" s="18">
        <v>22.4</v>
      </c>
      <c r="X12" s="18"/>
    </row>
    <row r="13" spans="1:25" x14ac:dyDescent="0.2">
      <c r="A13" s="1">
        <v>1</v>
      </c>
      <c r="B13" s="5">
        <v>0</v>
      </c>
      <c r="C13" s="14" t="s">
        <v>4</v>
      </c>
      <c r="D13" s="14">
        <v>13.2</v>
      </c>
      <c r="E13" s="14">
        <v>13.3</v>
      </c>
      <c r="F13" s="15">
        <v>15</v>
      </c>
      <c r="G13" s="14">
        <v>14.5</v>
      </c>
      <c r="H13" s="14">
        <v>14.4</v>
      </c>
      <c r="I13" s="17">
        <v>14.4</v>
      </c>
      <c r="J13" s="18">
        <v>17.5</v>
      </c>
      <c r="K13" s="18">
        <v>18.899999999999999</v>
      </c>
      <c r="L13" s="18">
        <v>18.100000000000001</v>
      </c>
      <c r="M13" s="18">
        <v>19.899999999999999</v>
      </c>
      <c r="N13" s="18">
        <v>22.4</v>
      </c>
      <c r="O13" s="18">
        <v>19.7</v>
      </c>
      <c r="P13" s="18">
        <v>20.9</v>
      </c>
      <c r="Q13" s="18">
        <v>22.2</v>
      </c>
      <c r="R13" s="18">
        <v>22.4</v>
      </c>
      <c r="S13" s="18">
        <v>25.2</v>
      </c>
      <c r="T13" s="14">
        <v>22.8</v>
      </c>
      <c r="U13" s="18">
        <v>21.5</v>
      </c>
      <c r="V13" s="18">
        <v>23.8</v>
      </c>
      <c r="W13" s="18">
        <v>22.4</v>
      </c>
      <c r="X13" s="18"/>
      <c r="Y13" t="s">
        <v>7</v>
      </c>
    </row>
    <row r="14" spans="1:25" x14ac:dyDescent="0.2">
      <c r="B14" s="1" t="s">
        <v>13</v>
      </c>
      <c r="C14" s="14">
        <f t="shared" ref="C14:M14" si="0">C12-C4</f>
        <v>2.4000000000000004</v>
      </c>
      <c r="D14" s="14">
        <f t="shared" si="0"/>
        <v>3.3000000000000007</v>
      </c>
      <c r="E14" s="14">
        <f t="shared" si="0"/>
        <v>2.7999999999999989</v>
      </c>
      <c r="F14" s="14">
        <f t="shared" si="0"/>
        <v>3</v>
      </c>
      <c r="G14" s="14">
        <f t="shared" si="0"/>
        <v>1.9000000000000004</v>
      </c>
      <c r="H14" s="14">
        <f t="shared" si="0"/>
        <v>0.70000000000000107</v>
      </c>
      <c r="I14" s="17">
        <f t="shared" si="0"/>
        <v>0.70000000000000107</v>
      </c>
      <c r="J14" s="14">
        <f t="shared" si="0"/>
        <v>3.5</v>
      </c>
      <c r="K14" s="14">
        <f t="shared" si="0"/>
        <v>4.0999999999999996</v>
      </c>
      <c r="L14" s="14">
        <f t="shared" si="0"/>
        <v>3.0000000000000018</v>
      </c>
      <c r="M14" s="14">
        <f t="shared" si="0"/>
        <v>2.5</v>
      </c>
      <c r="N14" s="14">
        <f t="shared" ref="N14:O14" si="1">N12-N4</f>
        <v>6.4</v>
      </c>
      <c r="O14" s="14">
        <f t="shared" si="1"/>
        <v>3.5</v>
      </c>
      <c r="P14" s="14">
        <f t="shared" ref="P14:X14" si="2">P12-P4</f>
        <v>3.6999999999999993</v>
      </c>
      <c r="Q14" s="14">
        <f t="shared" si="2"/>
        <v>4.0999999999999979</v>
      </c>
      <c r="R14" s="14">
        <f t="shared" si="2"/>
        <v>3.6999999999999993</v>
      </c>
      <c r="S14" s="14">
        <f t="shared" si="2"/>
        <v>5.8999999999999986</v>
      </c>
      <c r="T14" s="14">
        <f t="shared" si="2"/>
        <v>2.9000000000000021</v>
      </c>
      <c r="U14" s="14">
        <f t="shared" si="2"/>
        <v>0.5</v>
      </c>
      <c r="V14" s="14">
        <f t="shared" si="2"/>
        <v>3.0999999999999979</v>
      </c>
      <c r="W14" s="14">
        <f t="shared" si="2"/>
        <v>1.6999999999999993</v>
      </c>
      <c r="X14" s="14">
        <f t="shared" si="2"/>
        <v>0</v>
      </c>
      <c r="Y14" t="s">
        <v>58</v>
      </c>
    </row>
    <row r="15" spans="1:25" x14ac:dyDescent="0.2">
      <c r="I15" s="1" t="s">
        <v>33</v>
      </c>
    </row>
    <row r="16" spans="1:25" x14ac:dyDescent="0.2">
      <c r="A16" s="1" t="s">
        <v>5</v>
      </c>
      <c r="B16" s="1" t="s">
        <v>2</v>
      </c>
      <c r="C16" s="9" t="s">
        <v>3</v>
      </c>
      <c r="D16" s="3"/>
      <c r="I16" s="1" t="s">
        <v>32</v>
      </c>
    </row>
    <row r="17" spans="1:25" x14ac:dyDescent="0.2">
      <c r="A17" s="1" t="s">
        <v>1</v>
      </c>
      <c r="B17" s="1" t="s">
        <v>1</v>
      </c>
      <c r="C17" s="7">
        <v>43939</v>
      </c>
      <c r="D17" s="7">
        <v>43945</v>
      </c>
      <c r="E17" s="7">
        <f>E3</f>
        <v>43953</v>
      </c>
      <c r="F17" s="7">
        <f>F3</f>
        <v>43959</v>
      </c>
      <c r="G17" s="7">
        <f t="shared" ref="G17:M17" si="3">G3</f>
        <v>43968</v>
      </c>
      <c r="H17" s="7">
        <f t="shared" si="3"/>
        <v>43974</v>
      </c>
      <c r="I17" s="7">
        <f t="shared" si="3"/>
        <v>43977</v>
      </c>
      <c r="J17" s="7">
        <f t="shared" si="3"/>
        <v>43979</v>
      </c>
      <c r="K17" s="7">
        <f t="shared" si="3"/>
        <v>43987</v>
      </c>
      <c r="L17" s="7">
        <f t="shared" si="3"/>
        <v>43994</v>
      </c>
      <c r="M17" s="7">
        <f t="shared" si="3"/>
        <v>44001</v>
      </c>
      <c r="N17" s="7">
        <f t="shared" ref="N17:S17" si="4">N3</f>
        <v>44009</v>
      </c>
      <c r="O17" s="7">
        <f t="shared" si="4"/>
        <v>44016</v>
      </c>
      <c r="P17" s="7">
        <f t="shared" si="4"/>
        <v>44023</v>
      </c>
      <c r="Q17" s="7">
        <f t="shared" si="4"/>
        <v>44030</v>
      </c>
      <c r="R17" s="7">
        <f t="shared" si="4"/>
        <v>44037</v>
      </c>
      <c r="S17" s="7">
        <f t="shared" si="4"/>
        <v>44043</v>
      </c>
      <c r="T17" s="7">
        <f>T3</f>
        <v>44051</v>
      </c>
      <c r="U17" s="7">
        <f>U3</f>
        <v>44058</v>
      </c>
      <c r="V17" s="7">
        <v>44062</v>
      </c>
      <c r="W17" s="7">
        <v>44065</v>
      </c>
      <c r="X17" s="7">
        <f>X3</f>
        <v>0</v>
      </c>
    </row>
    <row r="18" spans="1:25" x14ac:dyDescent="0.2">
      <c r="A18" s="1">
        <v>10</v>
      </c>
      <c r="B18" s="1">
        <v>9</v>
      </c>
      <c r="C18" s="11">
        <v>14.66</v>
      </c>
      <c r="D18" s="12">
        <v>9.4700000000000006</v>
      </c>
      <c r="E18" s="11">
        <v>9.44</v>
      </c>
      <c r="F18" s="13">
        <v>8.5500000000000007</v>
      </c>
      <c r="G18" s="11">
        <v>6.42</v>
      </c>
      <c r="H18" s="11">
        <v>7.89</v>
      </c>
      <c r="I18" s="16">
        <v>6.38</v>
      </c>
      <c r="J18" s="11">
        <v>3.93</v>
      </c>
      <c r="K18" s="11">
        <v>4.75</v>
      </c>
      <c r="L18" s="12">
        <v>3.74</v>
      </c>
      <c r="M18" s="11">
        <v>4.6399999999999997</v>
      </c>
      <c r="N18" s="11">
        <v>2.64</v>
      </c>
      <c r="O18" s="11">
        <v>1.84</v>
      </c>
      <c r="P18" s="11">
        <v>1.84</v>
      </c>
      <c r="Q18" s="11">
        <v>1.58</v>
      </c>
      <c r="R18" s="11">
        <v>1.37</v>
      </c>
      <c r="S18" s="12">
        <v>0.9</v>
      </c>
      <c r="T18" s="12">
        <v>0.87</v>
      </c>
      <c r="U18" s="11">
        <v>2.77</v>
      </c>
      <c r="V18" s="11">
        <v>1.85</v>
      </c>
      <c r="W18" s="11">
        <v>1.76</v>
      </c>
      <c r="X18" s="11"/>
    </row>
    <row r="19" spans="1:25" x14ac:dyDescent="0.2">
      <c r="A19" s="1">
        <v>9</v>
      </c>
      <c r="B19" s="1">
        <v>8</v>
      </c>
      <c r="C19" s="11">
        <v>12.77</v>
      </c>
      <c r="D19" s="12">
        <v>9.5</v>
      </c>
      <c r="E19" s="11">
        <v>9.69</v>
      </c>
      <c r="F19" s="13">
        <v>8.4700000000000006</v>
      </c>
      <c r="G19" s="11">
        <v>7.46</v>
      </c>
      <c r="H19" s="11">
        <v>9.07</v>
      </c>
      <c r="I19" s="16">
        <v>6.54</v>
      </c>
      <c r="J19" s="12">
        <v>5.5</v>
      </c>
      <c r="K19" s="12">
        <v>4.95</v>
      </c>
      <c r="L19" s="12">
        <v>3.97</v>
      </c>
      <c r="M19" s="12">
        <v>4.76</v>
      </c>
      <c r="N19" s="12">
        <v>3.39</v>
      </c>
      <c r="O19" s="12">
        <v>3.29</v>
      </c>
      <c r="P19" s="12">
        <v>1.94</v>
      </c>
      <c r="Q19" s="12">
        <v>2</v>
      </c>
      <c r="R19" s="12">
        <v>1.57</v>
      </c>
      <c r="S19" s="12">
        <v>1.1599999999999999</v>
      </c>
      <c r="T19" s="12">
        <v>0.9</v>
      </c>
      <c r="U19" s="11">
        <v>3.79</v>
      </c>
      <c r="V19" s="11">
        <v>1.87</v>
      </c>
      <c r="W19" s="11">
        <v>0.95</v>
      </c>
      <c r="X19" s="11"/>
    </row>
    <row r="20" spans="1:25" x14ac:dyDescent="0.2">
      <c r="A20" s="1">
        <v>8</v>
      </c>
      <c r="B20" s="1">
        <v>7</v>
      </c>
      <c r="C20" s="11">
        <v>12.86</v>
      </c>
      <c r="D20" s="12">
        <v>9.34</v>
      </c>
      <c r="E20" s="11">
        <v>9.44</v>
      </c>
      <c r="F20" s="13">
        <v>9.43</v>
      </c>
      <c r="G20" s="11">
        <v>8.77</v>
      </c>
      <c r="H20" s="11">
        <v>9.32</v>
      </c>
      <c r="I20" s="16">
        <v>6.99</v>
      </c>
      <c r="J20" s="12">
        <v>5.6</v>
      </c>
      <c r="K20" s="12">
        <v>5.3</v>
      </c>
      <c r="L20" s="12">
        <v>3.98</v>
      </c>
      <c r="M20" s="12">
        <v>4.25</v>
      </c>
      <c r="N20" s="12">
        <v>3.93</v>
      </c>
      <c r="O20" s="12">
        <v>3.45</v>
      </c>
      <c r="P20" s="12">
        <v>3.17</v>
      </c>
      <c r="Q20" s="12">
        <v>2.0299999999999998</v>
      </c>
      <c r="R20" s="12">
        <v>1.55</v>
      </c>
      <c r="S20" s="12">
        <v>1.1599999999999999</v>
      </c>
      <c r="T20" s="12">
        <v>0.62</v>
      </c>
      <c r="U20" s="11">
        <v>4.1500000000000004</v>
      </c>
      <c r="V20" s="11">
        <v>1.63</v>
      </c>
      <c r="W20" s="12">
        <v>1.1000000000000001</v>
      </c>
      <c r="X20" s="11"/>
    </row>
    <row r="21" spans="1:25" x14ac:dyDescent="0.2">
      <c r="A21" s="1">
        <v>7</v>
      </c>
      <c r="B21" s="1">
        <v>6</v>
      </c>
      <c r="C21" s="11">
        <v>12.75</v>
      </c>
      <c r="D21" s="12">
        <v>9.2899999999999991</v>
      </c>
      <c r="E21" s="11">
        <v>9.5500000000000007</v>
      </c>
      <c r="F21" s="13">
        <v>10.66</v>
      </c>
      <c r="G21" s="11">
        <v>8.8699999999999992</v>
      </c>
      <c r="H21" s="11">
        <v>9.5399999999999991</v>
      </c>
      <c r="I21" s="16">
        <v>7.22</v>
      </c>
      <c r="J21" s="12">
        <v>6.6</v>
      </c>
      <c r="K21" s="12">
        <v>5.48</v>
      </c>
      <c r="L21" s="12">
        <v>3.88</v>
      </c>
      <c r="M21" s="12">
        <v>6.34</v>
      </c>
      <c r="N21" s="12">
        <v>3.54</v>
      </c>
      <c r="O21" s="12">
        <v>3.56</v>
      </c>
      <c r="P21" s="12">
        <v>3.2</v>
      </c>
      <c r="Q21" s="12">
        <v>3.06</v>
      </c>
      <c r="R21" s="12">
        <v>2.34</v>
      </c>
      <c r="S21" s="12">
        <v>1.34</v>
      </c>
      <c r="T21" s="12">
        <v>0.51</v>
      </c>
      <c r="U21" s="11">
        <v>4.66</v>
      </c>
      <c r="V21" s="11">
        <v>1.47</v>
      </c>
      <c r="W21" s="11">
        <v>1.47</v>
      </c>
      <c r="X21" s="11"/>
    </row>
    <row r="22" spans="1:25" x14ac:dyDescent="0.2">
      <c r="A22" s="1">
        <v>6</v>
      </c>
      <c r="B22" s="1">
        <v>5</v>
      </c>
      <c r="C22" s="11">
        <v>12.53</v>
      </c>
      <c r="D22" s="12">
        <v>9.42</v>
      </c>
      <c r="E22" s="11">
        <v>10.69</v>
      </c>
      <c r="F22" s="13">
        <v>11.43</v>
      </c>
      <c r="G22" s="11">
        <v>8.9499999999999993</v>
      </c>
      <c r="H22" s="11">
        <v>9.76</v>
      </c>
      <c r="I22" s="16">
        <v>7.78</v>
      </c>
      <c r="J22" s="12">
        <v>8.3000000000000007</v>
      </c>
      <c r="K22" s="12">
        <v>6.79</v>
      </c>
      <c r="L22" s="12">
        <v>4.0599999999999996</v>
      </c>
      <c r="M22" s="12">
        <v>8.32</v>
      </c>
      <c r="N22" s="12">
        <v>5.49</v>
      </c>
      <c r="O22" s="12">
        <v>5.49</v>
      </c>
      <c r="P22" s="12">
        <v>5.05</v>
      </c>
      <c r="Q22" s="12">
        <v>4.2</v>
      </c>
      <c r="R22" s="12">
        <v>5.77</v>
      </c>
      <c r="S22" s="12">
        <v>3.17</v>
      </c>
      <c r="T22" s="12">
        <v>1.2</v>
      </c>
      <c r="U22" s="11">
        <v>6.01</v>
      </c>
      <c r="V22" s="11">
        <v>2.58</v>
      </c>
      <c r="W22" s="11">
        <v>1.91</v>
      </c>
      <c r="X22" s="11"/>
    </row>
    <row r="23" spans="1:25" x14ac:dyDescent="0.2">
      <c r="A23" s="1">
        <v>5</v>
      </c>
      <c r="B23" s="1">
        <v>4</v>
      </c>
      <c r="C23" s="11">
        <v>11.84</v>
      </c>
      <c r="D23" s="12">
        <v>10.78</v>
      </c>
      <c r="E23" s="11">
        <v>11.32</v>
      </c>
      <c r="F23" s="13">
        <v>11.81</v>
      </c>
      <c r="G23" s="11">
        <v>10.24</v>
      </c>
      <c r="H23" s="11">
        <v>9.8800000000000008</v>
      </c>
      <c r="I23" s="16">
        <v>8.06</v>
      </c>
      <c r="J23" s="11">
        <v>9.26</v>
      </c>
      <c r="K23" s="12">
        <v>8.9</v>
      </c>
      <c r="L23" s="12">
        <v>5.67</v>
      </c>
      <c r="M23" s="12">
        <v>9.2100000000000009</v>
      </c>
      <c r="N23" s="12">
        <v>6.78</v>
      </c>
      <c r="O23" s="12">
        <v>8.5</v>
      </c>
      <c r="P23" s="12">
        <v>7.7</v>
      </c>
      <c r="Q23" s="12">
        <v>8.31</v>
      </c>
      <c r="R23" s="12">
        <v>7.65</v>
      </c>
      <c r="S23" s="12">
        <v>5.52</v>
      </c>
      <c r="T23" s="12">
        <v>5.07</v>
      </c>
      <c r="U23" s="11">
        <v>7.25</v>
      </c>
      <c r="V23" s="11">
        <v>4.32</v>
      </c>
      <c r="W23" s="11">
        <v>7.41</v>
      </c>
      <c r="X23" s="11"/>
    </row>
    <row r="24" spans="1:25" x14ac:dyDescent="0.2">
      <c r="A24" s="1">
        <v>4</v>
      </c>
      <c r="B24" s="1">
        <v>3</v>
      </c>
      <c r="C24" s="11">
        <v>11.37</v>
      </c>
      <c r="D24" s="12">
        <v>11.63</v>
      </c>
      <c r="E24" s="11">
        <v>12.03</v>
      </c>
      <c r="F24" s="13">
        <v>12.12</v>
      </c>
      <c r="G24" s="11">
        <v>10.46</v>
      </c>
      <c r="H24" s="11">
        <v>9.92</v>
      </c>
      <c r="I24" s="16">
        <v>8.11</v>
      </c>
      <c r="J24" s="11">
        <v>10.84</v>
      </c>
      <c r="K24" s="12">
        <v>9.51</v>
      </c>
      <c r="L24" s="12">
        <v>8.77</v>
      </c>
      <c r="M24" s="12">
        <v>9.61</v>
      </c>
      <c r="N24" s="12">
        <v>7.96</v>
      </c>
      <c r="O24" s="12">
        <v>8.84</v>
      </c>
      <c r="P24" s="12">
        <v>8.65</v>
      </c>
      <c r="Q24" s="12">
        <v>8.86</v>
      </c>
      <c r="R24" s="12">
        <v>7.81</v>
      </c>
      <c r="S24" s="12">
        <v>7.52</v>
      </c>
      <c r="T24" s="12">
        <v>8.3800000000000008</v>
      </c>
      <c r="U24" s="11">
        <v>7.52</v>
      </c>
      <c r="V24" s="11">
        <v>5.98</v>
      </c>
      <c r="W24" s="11">
        <v>7.55</v>
      </c>
      <c r="X24" s="11"/>
    </row>
    <row r="25" spans="1:25" x14ac:dyDescent="0.2">
      <c r="A25" s="1">
        <v>3</v>
      </c>
      <c r="B25" s="1">
        <v>2</v>
      </c>
      <c r="C25" s="11">
        <v>12.21</v>
      </c>
      <c r="D25" s="12">
        <v>12.43</v>
      </c>
      <c r="E25" s="11">
        <v>12.19</v>
      </c>
      <c r="F25" s="13">
        <v>12.27</v>
      </c>
      <c r="G25" s="11">
        <v>10.67</v>
      </c>
      <c r="H25" s="11">
        <v>10.15</v>
      </c>
      <c r="I25" s="16">
        <v>7.96</v>
      </c>
      <c r="J25" s="11">
        <v>11.28</v>
      </c>
      <c r="K25" s="12">
        <v>9.6199999999999992</v>
      </c>
      <c r="L25" s="12">
        <v>9.32</v>
      </c>
      <c r="M25" s="12">
        <v>9.41</v>
      </c>
      <c r="N25" s="12">
        <v>8.64</v>
      </c>
      <c r="O25" s="12">
        <v>8.8699999999999992</v>
      </c>
      <c r="P25" s="12">
        <v>8.74</v>
      </c>
      <c r="Q25" s="12">
        <v>8.99</v>
      </c>
      <c r="R25" s="12">
        <v>7.97</v>
      </c>
      <c r="S25" s="12">
        <v>8.36</v>
      </c>
      <c r="T25" s="12">
        <v>8.57</v>
      </c>
      <c r="U25" s="11">
        <v>7.82</v>
      </c>
      <c r="V25" s="11">
        <v>5.76</v>
      </c>
      <c r="W25" s="11">
        <v>8.36</v>
      </c>
      <c r="X25" s="11"/>
    </row>
    <row r="26" spans="1:25" x14ac:dyDescent="0.2">
      <c r="A26" s="1">
        <v>2</v>
      </c>
      <c r="B26" s="1">
        <v>1</v>
      </c>
      <c r="C26" s="11">
        <v>13.01</v>
      </c>
      <c r="D26" s="12">
        <v>12.66</v>
      </c>
      <c r="E26" s="11">
        <v>12.22</v>
      </c>
      <c r="F26" s="13">
        <v>12.27</v>
      </c>
      <c r="G26" s="12">
        <v>10.7</v>
      </c>
      <c r="H26" s="11">
        <v>10.119999999999999</v>
      </c>
      <c r="I26" s="16">
        <v>7.88</v>
      </c>
      <c r="J26" s="11">
        <v>11.23</v>
      </c>
      <c r="K26" s="12">
        <v>9.59</v>
      </c>
      <c r="L26" s="12">
        <v>9.39</v>
      </c>
      <c r="M26" s="12">
        <v>9.6999999999999993</v>
      </c>
      <c r="N26" s="12">
        <v>8.76</v>
      </c>
      <c r="O26" s="12">
        <v>8.91</v>
      </c>
      <c r="P26" s="12">
        <v>8.84</v>
      </c>
      <c r="Q26" s="12">
        <v>8.86</v>
      </c>
      <c r="R26" s="12">
        <v>7.91</v>
      </c>
      <c r="S26" s="12">
        <v>8.51</v>
      </c>
      <c r="T26" s="12">
        <v>8.6199999999999992</v>
      </c>
      <c r="U26" s="12">
        <v>8</v>
      </c>
      <c r="V26" s="11">
        <v>9.25</v>
      </c>
      <c r="W26" s="11">
        <v>8.49</v>
      </c>
      <c r="X26" s="11"/>
    </row>
    <row r="27" spans="1:25" x14ac:dyDescent="0.2">
      <c r="A27" s="1">
        <v>1</v>
      </c>
      <c r="B27" s="1">
        <v>0</v>
      </c>
      <c r="C27" s="11">
        <v>14.66</v>
      </c>
      <c r="D27" s="12">
        <v>12.64</v>
      </c>
      <c r="E27" s="11">
        <v>11.89</v>
      </c>
      <c r="F27" s="13">
        <v>12.16</v>
      </c>
      <c r="G27" s="11">
        <v>10.77</v>
      </c>
      <c r="H27" s="11">
        <v>10.039999999999999</v>
      </c>
      <c r="I27" s="16">
        <v>8.23</v>
      </c>
      <c r="J27" s="11">
        <v>11.03</v>
      </c>
      <c r="K27" s="12">
        <v>9.4</v>
      </c>
      <c r="L27" s="12">
        <v>9.4</v>
      </c>
      <c r="M27" s="12">
        <v>9.2899999999999991</v>
      </c>
      <c r="N27" s="12">
        <v>8.7899999999999991</v>
      </c>
      <c r="O27" s="12">
        <v>8.94</v>
      </c>
      <c r="P27" s="12">
        <v>8.77</v>
      </c>
      <c r="Q27" s="12">
        <v>8.74</v>
      </c>
      <c r="R27" s="12">
        <v>8</v>
      </c>
      <c r="S27" s="12">
        <v>8.4499999999999993</v>
      </c>
      <c r="T27" s="12">
        <v>8.66</v>
      </c>
      <c r="U27" s="11">
        <v>8.39</v>
      </c>
      <c r="V27" s="11">
        <v>9.5</v>
      </c>
      <c r="W27" s="11">
        <v>8.48</v>
      </c>
      <c r="X27" s="11"/>
      <c r="Y27" t="s">
        <v>7</v>
      </c>
    </row>
    <row r="28" spans="1:25" x14ac:dyDescent="0.2">
      <c r="A28" s="4" t="s">
        <v>80</v>
      </c>
      <c r="C28" s="16"/>
      <c r="D28" s="20"/>
      <c r="E28" s="16"/>
      <c r="F28" s="21"/>
      <c r="G28" s="16"/>
      <c r="H28" s="16"/>
      <c r="I28" s="16"/>
      <c r="J28" s="16"/>
      <c r="K28" s="1" t="s">
        <v>39</v>
      </c>
      <c r="L28" s="20"/>
      <c r="N28" s="4"/>
      <c r="P28" s="12">
        <v>1.37</v>
      </c>
      <c r="Q28" s="12">
        <v>0.89</v>
      </c>
      <c r="R28" s="12">
        <v>0.65</v>
      </c>
      <c r="S28" s="12">
        <v>1.1399999999999999</v>
      </c>
      <c r="T28" s="12">
        <v>1.08</v>
      </c>
      <c r="U28" s="12">
        <v>2.36</v>
      </c>
      <c r="V28" s="11">
        <v>1.99</v>
      </c>
      <c r="W28" s="11">
        <v>1.96</v>
      </c>
      <c r="X28" s="11"/>
      <c r="Y28" t="s">
        <v>58</v>
      </c>
    </row>
    <row r="29" spans="1:25" x14ac:dyDescent="0.2">
      <c r="K29" s="25">
        <v>43987</v>
      </c>
      <c r="L29" s="25">
        <v>43994</v>
      </c>
      <c r="M29" s="25">
        <v>44001</v>
      </c>
      <c r="N29" s="25">
        <v>44009</v>
      </c>
      <c r="O29" s="25">
        <f>O3</f>
        <v>44016</v>
      </c>
      <c r="P29" s="25">
        <f>P3</f>
        <v>44023</v>
      </c>
      <c r="Q29" s="25">
        <f>Q3</f>
        <v>44030</v>
      </c>
      <c r="R29" s="25">
        <f>R3</f>
        <v>44037</v>
      </c>
      <c r="S29" s="25">
        <f>S3</f>
        <v>44043</v>
      </c>
      <c r="T29" s="32">
        <v>44051</v>
      </c>
      <c r="U29" s="32">
        <v>44058</v>
      </c>
      <c r="V29" s="32">
        <v>44062</v>
      </c>
      <c r="W29" s="32">
        <v>44065</v>
      </c>
      <c r="X29" s="25">
        <f>X17</f>
        <v>0</v>
      </c>
    </row>
    <row r="30" spans="1:25" x14ac:dyDescent="0.2">
      <c r="A30" s="1" t="s">
        <v>52</v>
      </c>
      <c r="B30" s="4" t="s">
        <v>49</v>
      </c>
      <c r="K30" s="19">
        <v>5</v>
      </c>
      <c r="L30" s="20">
        <v>3.5</v>
      </c>
      <c r="M30" s="1">
        <v>4.1500000000000004</v>
      </c>
      <c r="N30" s="1">
        <v>2.85</v>
      </c>
      <c r="O30" s="1">
        <v>3.03</v>
      </c>
      <c r="P30" s="1">
        <v>2.39</v>
      </c>
      <c r="Q30" s="1">
        <v>1.92</v>
      </c>
      <c r="R30" s="1">
        <v>1.97</v>
      </c>
      <c r="S30" s="1">
        <v>1.23</v>
      </c>
      <c r="T30" s="1">
        <v>0.48</v>
      </c>
      <c r="U30" s="19">
        <v>4.8</v>
      </c>
      <c r="V30" s="1">
        <v>3.02</v>
      </c>
      <c r="W30" s="1">
        <v>1.41</v>
      </c>
    </row>
    <row r="31" spans="1:25" x14ac:dyDescent="0.2">
      <c r="A31" s="1" t="s">
        <v>52</v>
      </c>
      <c r="B31" s="4" t="s">
        <v>50</v>
      </c>
      <c r="K31" s="19">
        <v>5</v>
      </c>
      <c r="L31" s="20">
        <v>3.74</v>
      </c>
      <c r="M31" s="1" t="s">
        <v>66</v>
      </c>
      <c r="N31" s="1">
        <v>2.46</v>
      </c>
      <c r="O31" s="1">
        <v>2.87</v>
      </c>
      <c r="P31" s="19">
        <v>1.9</v>
      </c>
      <c r="Q31" s="19">
        <v>2</v>
      </c>
      <c r="R31" s="19">
        <v>1.49</v>
      </c>
      <c r="S31" s="19">
        <v>1.55</v>
      </c>
      <c r="T31" s="1">
        <v>0.54</v>
      </c>
      <c r="U31" s="1">
        <v>4.3899999999999997</v>
      </c>
      <c r="V31" s="1">
        <v>3.34</v>
      </c>
      <c r="W31" s="1">
        <v>1.41</v>
      </c>
    </row>
    <row r="32" spans="1:25" x14ac:dyDescent="0.2">
      <c r="A32" s="1" t="s">
        <v>52</v>
      </c>
      <c r="B32" s="4" t="s">
        <v>51</v>
      </c>
      <c r="K32" s="1">
        <v>9.33</v>
      </c>
      <c r="L32" s="20">
        <v>9.41</v>
      </c>
      <c r="M32" s="1">
        <v>9.68</v>
      </c>
      <c r="N32" s="19">
        <v>8.6999999999999993</v>
      </c>
      <c r="O32" s="1">
        <v>7.73</v>
      </c>
      <c r="P32" s="1">
        <v>7.23</v>
      </c>
      <c r="Q32" s="1">
        <v>7.63</v>
      </c>
      <c r="R32" s="19">
        <v>8.5</v>
      </c>
      <c r="S32" s="1">
        <v>6.83</v>
      </c>
      <c r="T32" s="1">
        <v>7.45</v>
      </c>
      <c r="U32" s="19">
        <v>8.3000000000000007</v>
      </c>
      <c r="V32" s="1">
        <v>9.01</v>
      </c>
      <c r="W32" s="1">
        <v>10.29</v>
      </c>
    </row>
    <row r="33" spans="1:25" ht="15" thickBot="1" x14ac:dyDescent="0.25">
      <c r="A33" s="1" t="s">
        <v>52</v>
      </c>
      <c r="B33" s="4" t="s">
        <v>59</v>
      </c>
      <c r="K33" s="1"/>
      <c r="L33" s="20">
        <v>3.74</v>
      </c>
      <c r="M33" s="19">
        <f>M20</f>
        <v>4.25</v>
      </c>
      <c r="N33" s="19">
        <f t="shared" ref="N33:S33" si="5">N19</f>
        <v>3.39</v>
      </c>
      <c r="O33" s="19">
        <f t="shared" si="5"/>
        <v>3.29</v>
      </c>
      <c r="P33" s="19">
        <f t="shared" si="5"/>
        <v>1.94</v>
      </c>
      <c r="Q33" s="19">
        <f t="shared" si="5"/>
        <v>2</v>
      </c>
      <c r="R33" s="19">
        <f t="shared" si="5"/>
        <v>1.57</v>
      </c>
      <c r="S33" s="19">
        <f t="shared" si="5"/>
        <v>1.1599999999999999</v>
      </c>
      <c r="T33" s="19">
        <v>0.9</v>
      </c>
      <c r="U33" s="1">
        <v>3.79</v>
      </c>
      <c r="V33" s="1">
        <v>1.87</v>
      </c>
      <c r="W33" s="1">
        <v>0.95</v>
      </c>
    </row>
    <row r="34" spans="1:25" ht="15" thickBot="1" x14ac:dyDescent="0.25">
      <c r="B34" s="4" t="s">
        <v>60</v>
      </c>
      <c r="G34" s="26" t="s">
        <v>75</v>
      </c>
      <c r="H34" s="27"/>
      <c r="I34" s="27"/>
      <c r="J34" s="28"/>
      <c r="K34" s="28"/>
      <c r="L34" s="39">
        <f>(L33-L31)/L33</f>
        <v>0</v>
      </c>
      <c r="M34" s="39">
        <f>(M33-4.24)/M33</f>
        <v>2.3529411764705382E-3</v>
      </c>
      <c r="N34" s="39">
        <f t="shared" ref="N34:P34" si="6">(N33-N31)/N33</f>
        <v>0.27433628318584075</v>
      </c>
      <c r="O34" s="39">
        <f t="shared" si="6"/>
        <v>0.1276595744680851</v>
      </c>
      <c r="P34" s="39">
        <f t="shared" si="6"/>
        <v>2.0618556701030948E-2</v>
      </c>
      <c r="Q34" s="39">
        <f t="shared" ref="Q34:X34" si="7">(Q33-Q31)/Q33</f>
        <v>0</v>
      </c>
      <c r="R34" s="29">
        <f t="shared" si="7"/>
        <v>5.0955414012738898E-2</v>
      </c>
      <c r="S34" s="29">
        <f t="shared" si="7"/>
        <v>-0.33620689655172425</v>
      </c>
      <c r="T34" s="29">
        <f t="shared" si="7"/>
        <v>0.39999999999999997</v>
      </c>
      <c r="U34" s="29">
        <f t="shared" si="7"/>
        <v>-0.1583113456464379</v>
      </c>
      <c r="V34" s="29">
        <f t="shared" si="7"/>
        <v>-0.78609625668449179</v>
      </c>
      <c r="W34" s="29">
        <f t="shared" si="7"/>
        <v>-0.48421052631578948</v>
      </c>
      <c r="X34" s="29" t="e">
        <f t="shared" si="7"/>
        <v>#DIV/0!</v>
      </c>
    </row>
    <row r="35" spans="1:25" x14ac:dyDescent="0.2">
      <c r="B35" s="4"/>
      <c r="G35" s="34"/>
      <c r="H35" s="34"/>
      <c r="I35" s="34"/>
      <c r="J35" s="35"/>
      <c r="K35" s="35"/>
      <c r="L35" s="36"/>
      <c r="M35" s="36"/>
      <c r="N35" t="s">
        <v>85</v>
      </c>
      <c r="P35" s="22"/>
      <c r="Q35" s="19">
        <v>0.89</v>
      </c>
      <c r="R35" s="19">
        <v>0.37</v>
      </c>
      <c r="S35" s="19">
        <v>0.17</v>
      </c>
      <c r="T35" s="1">
        <v>0.52</v>
      </c>
      <c r="U35" s="1">
        <v>2.0099999999999998</v>
      </c>
      <c r="V35" s="1">
        <v>2.72</v>
      </c>
      <c r="W35" s="1">
        <v>0.8</v>
      </c>
    </row>
    <row r="36" spans="1:25" x14ac:dyDescent="0.2">
      <c r="A36" s="41"/>
      <c r="B36" s="40" t="s">
        <v>142</v>
      </c>
      <c r="C36" s="38">
        <f>AVERAGE(C18:C26)</f>
        <v>12.666666666666668</v>
      </c>
      <c r="D36" s="38">
        <f>AVERAGE(D18:D26)</f>
        <v>10.502222222222221</v>
      </c>
      <c r="E36" s="38">
        <f t="shared" ref="E36:X36" si="8">AVERAGE(E18:E26)</f>
        <v>10.729999999999999</v>
      </c>
      <c r="F36" s="38">
        <f t="shared" si="8"/>
        <v>10.778888888888888</v>
      </c>
      <c r="G36" s="38">
        <f t="shared" si="8"/>
        <v>9.1711111111111112</v>
      </c>
      <c r="H36" s="38">
        <f t="shared" si="8"/>
        <v>9.5166666666666675</v>
      </c>
      <c r="I36" s="38">
        <f t="shared" si="8"/>
        <v>7.4355555555555561</v>
      </c>
      <c r="J36" s="38">
        <f t="shared" si="8"/>
        <v>8.06</v>
      </c>
      <c r="K36" s="38">
        <f t="shared" si="8"/>
        <v>7.21</v>
      </c>
      <c r="L36" s="38">
        <f t="shared" si="8"/>
        <v>5.8644444444444437</v>
      </c>
      <c r="M36" s="38">
        <f t="shared" si="8"/>
        <v>7.3599999999999994</v>
      </c>
      <c r="N36" s="38">
        <f t="shared" si="8"/>
        <v>5.681111111111111</v>
      </c>
      <c r="O36" s="38">
        <f t="shared" si="8"/>
        <v>5.8611111111111107</v>
      </c>
      <c r="P36" s="38">
        <f t="shared" si="8"/>
        <v>5.4588888888888887</v>
      </c>
      <c r="Q36" s="38">
        <f t="shared" si="8"/>
        <v>5.3211111111111116</v>
      </c>
      <c r="R36" s="38">
        <f t="shared" si="8"/>
        <v>4.8822222222222216</v>
      </c>
      <c r="S36" s="38">
        <f t="shared" si="8"/>
        <v>4.1822222222222223</v>
      </c>
      <c r="T36" s="38">
        <f t="shared" si="8"/>
        <v>3.8600000000000003</v>
      </c>
      <c r="U36" s="38">
        <f t="shared" si="8"/>
        <v>5.7744444444444447</v>
      </c>
      <c r="V36" s="38">
        <f t="shared" si="8"/>
        <v>3.8566666666666669</v>
      </c>
      <c r="W36" s="38">
        <f t="shared" si="8"/>
        <v>4.333333333333333</v>
      </c>
      <c r="X36" s="38" t="e">
        <f t="shared" si="8"/>
        <v>#DIV/0!</v>
      </c>
      <c r="Y36" s="37"/>
    </row>
    <row r="37" spans="1:25" ht="15" x14ac:dyDescent="0.25">
      <c r="A37" s="30" t="s">
        <v>8</v>
      </c>
    </row>
    <row r="38" spans="1:25" x14ac:dyDescent="0.2">
      <c r="A38" s="33">
        <v>44065</v>
      </c>
      <c r="B38" s="4" t="s">
        <v>137</v>
      </c>
      <c r="P38" s="22"/>
      <c r="Q38" s="19"/>
      <c r="R38" s="19"/>
      <c r="S38" s="19"/>
    </row>
    <row r="39" spans="1:25" ht="15" x14ac:dyDescent="0.25">
      <c r="A39" s="30"/>
      <c r="B39" s="4" t="s">
        <v>138</v>
      </c>
      <c r="G39" s="1"/>
      <c r="P39" s="22"/>
      <c r="Q39" s="19"/>
      <c r="R39" s="19"/>
      <c r="S39" s="19"/>
    </row>
    <row r="40" spans="1:25" ht="15" x14ac:dyDescent="0.25">
      <c r="A40" s="30"/>
      <c r="B40" s="4" t="s">
        <v>139</v>
      </c>
      <c r="P40" s="22"/>
      <c r="Q40" s="19"/>
      <c r="R40" s="19"/>
      <c r="S40" s="19"/>
    </row>
    <row r="41" spans="1:25" ht="15" x14ac:dyDescent="0.25">
      <c r="A41" s="30"/>
      <c r="B41" s="4" t="s">
        <v>141</v>
      </c>
      <c r="G41" s="1"/>
      <c r="P41" s="22"/>
      <c r="Q41" s="19"/>
      <c r="R41" s="19"/>
      <c r="S41" s="19"/>
    </row>
    <row r="42" spans="1:25" ht="15" x14ac:dyDescent="0.25">
      <c r="B42" s="24" t="s">
        <v>143</v>
      </c>
      <c r="G42" s="4"/>
      <c r="P42" s="22"/>
      <c r="Q42" s="19"/>
      <c r="R42" s="19"/>
      <c r="S42" s="19"/>
    </row>
    <row r="43" spans="1:25" ht="15" x14ac:dyDescent="0.25">
      <c r="A43" s="30"/>
      <c r="B43" s="4" t="s">
        <v>140</v>
      </c>
      <c r="G43" s="1"/>
      <c r="P43" s="22"/>
      <c r="Q43" s="19"/>
      <c r="R43" s="19"/>
      <c r="S43" s="19"/>
    </row>
    <row r="44" spans="1:25" x14ac:dyDescent="0.2">
      <c r="A44" s="33">
        <v>44062</v>
      </c>
      <c r="B44" s="4" t="s">
        <v>129</v>
      </c>
      <c r="P44" s="22"/>
      <c r="Q44" s="19"/>
      <c r="R44" s="19"/>
      <c r="S44" s="19"/>
    </row>
    <row r="45" spans="1:25" x14ac:dyDescent="0.2">
      <c r="A45" s="31"/>
      <c r="B45" s="4" t="s">
        <v>133</v>
      </c>
      <c r="P45" s="22"/>
      <c r="Q45" s="19"/>
      <c r="R45" s="19"/>
      <c r="S45" s="19"/>
    </row>
    <row r="46" spans="1:25" ht="15" x14ac:dyDescent="0.25">
      <c r="A46" s="30"/>
      <c r="B46" s="4" t="s">
        <v>131</v>
      </c>
      <c r="P46" s="22"/>
      <c r="Q46" s="19"/>
      <c r="R46" s="19"/>
      <c r="S46" s="19"/>
    </row>
    <row r="47" spans="1:25" ht="15" x14ac:dyDescent="0.25">
      <c r="A47" s="30"/>
      <c r="B47" s="4" t="s">
        <v>132</v>
      </c>
      <c r="P47" s="22"/>
      <c r="Q47" s="19"/>
      <c r="R47" s="19"/>
      <c r="S47" s="19"/>
    </row>
    <row r="48" spans="1:25" ht="15" x14ac:dyDescent="0.25">
      <c r="A48" s="30"/>
      <c r="B48" s="4" t="s">
        <v>134</v>
      </c>
      <c r="P48" s="22"/>
      <c r="Q48" s="19"/>
      <c r="R48" s="19"/>
      <c r="S48" s="19"/>
    </row>
    <row r="49" spans="1:19" ht="15" x14ac:dyDescent="0.25">
      <c r="A49" s="30"/>
      <c r="B49" s="4" t="s">
        <v>135</v>
      </c>
      <c r="P49" s="22"/>
      <c r="Q49" s="19"/>
      <c r="R49" s="19"/>
      <c r="S49" s="19"/>
    </row>
    <row r="50" spans="1:19" ht="15" x14ac:dyDescent="0.25">
      <c r="A50" s="30"/>
      <c r="B50" s="4" t="s">
        <v>136</v>
      </c>
      <c r="P50" s="22"/>
      <c r="Q50" s="19"/>
      <c r="R50" s="19"/>
      <c r="S50" s="19"/>
    </row>
    <row r="51" spans="1:19" x14ac:dyDescent="0.2">
      <c r="A51" s="33">
        <v>44058</v>
      </c>
      <c r="B51" s="4" t="s">
        <v>122</v>
      </c>
      <c r="P51" s="22"/>
      <c r="Q51" s="19"/>
      <c r="R51" s="19"/>
      <c r="S51" s="19"/>
    </row>
    <row r="52" spans="1:19" x14ac:dyDescent="0.2">
      <c r="A52" s="31"/>
      <c r="B52" s="4" t="s">
        <v>124</v>
      </c>
      <c r="P52" s="22"/>
      <c r="Q52" s="19"/>
      <c r="R52" s="19"/>
      <c r="S52" s="19"/>
    </row>
    <row r="53" spans="1:19" x14ac:dyDescent="0.2">
      <c r="A53" s="31"/>
      <c r="B53" s="4" t="s">
        <v>127</v>
      </c>
      <c r="P53" s="22"/>
      <c r="Q53" s="19"/>
      <c r="R53" s="19"/>
      <c r="S53" s="19"/>
    </row>
    <row r="54" spans="1:19" x14ac:dyDescent="0.2">
      <c r="A54" s="31"/>
      <c r="B54" s="4" t="s">
        <v>126</v>
      </c>
      <c r="P54" s="22"/>
      <c r="Q54" s="19"/>
      <c r="R54" s="19"/>
      <c r="S54" s="19"/>
    </row>
    <row r="55" spans="1:19" x14ac:dyDescent="0.2">
      <c r="A55" s="31"/>
      <c r="B55" s="4" t="s">
        <v>125</v>
      </c>
      <c r="P55" s="22"/>
      <c r="Q55" s="19"/>
      <c r="R55" s="19"/>
      <c r="S55" s="19"/>
    </row>
    <row r="56" spans="1:19" ht="15" x14ac:dyDescent="0.25">
      <c r="A56" s="30"/>
      <c r="B56" s="4" t="s">
        <v>120</v>
      </c>
      <c r="P56" s="22"/>
      <c r="Q56" s="19"/>
      <c r="R56" s="19"/>
      <c r="S56" s="19"/>
    </row>
    <row r="57" spans="1:19" ht="15" x14ac:dyDescent="0.25">
      <c r="A57" s="30"/>
      <c r="B57" s="4" t="s">
        <v>123</v>
      </c>
      <c r="P57" s="22"/>
      <c r="Q57" s="19"/>
      <c r="R57" s="19"/>
      <c r="S57" s="19"/>
    </row>
    <row r="58" spans="1:19" ht="15" x14ac:dyDescent="0.25">
      <c r="A58" s="30"/>
      <c r="B58" s="4" t="s">
        <v>121</v>
      </c>
      <c r="P58" s="22"/>
      <c r="Q58" s="19"/>
      <c r="R58" s="19"/>
      <c r="S58" s="19"/>
    </row>
    <row r="59" spans="1:19" ht="15" x14ac:dyDescent="0.25">
      <c r="A59" s="30"/>
      <c r="B59" s="4" t="s">
        <v>128</v>
      </c>
      <c r="P59" s="22"/>
      <c r="Q59" s="19"/>
      <c r="R59" s="19"/>
      <c r="S59" s="19"/>
    </row>
    <row r="60" spans="1:19" x14ac:dyDescent="0.2">
      <c r="A60" s="33">
        <v>44051</v>
      </c>
      <c r="B60" s="4" t="s">
        <v>119</v>
      </c>
      <c r="P60" s="22"/>
      <c r="Q60" s="19"/>
      <c r="R60" s="19"/>
      <c r="S60" s="19"/>
    </row>
    <row r="61" spans="1:19" ht="15" x14ac:dyDescent="0.25">
      <c r="A61" s="30"/>
      <c r="B61" s="4" t="s">
        <v>118</v>
      </c>
      <c r="P61" s="22"/>
      <c r="Q61" s="19"/>
      <c r="R61" s="19"/>
      <c r="S61" s="19"/>
    </row>
    <row r="62" spans="1:19" x14ac:dyDescent="0.2">
      <c r="A62" s="33">
        <v>44043</v>
      </c>
      <c r="B62" s="4" t="s">
        <v>113</v>
      </c>
      <c r="P62" s="22"/>
      <c r="Q62" s="19"/>
      <c r="R62" s="19"/>
      <c r="S62" s="19"/>
    </row>
    <row r="63" spans="1:19" ht="15" x14ac:dyDescent="0.25">
      <c r="A63" s="30"/>
      <c r="B63" s="4" t="s">
        <v>114</v>
      </c>
      <c r="P63" s="22"/>
      <c r="Q63" s="19"/>
      <c r="R63" s="19"/>
      <c r="S63" s="19"/>
    </row>
    <row r="64" spans="1:19" ht="15" x14ac:dyDescent="0.25">
      <c r="A64" s="30"/>
      <c r="B64" s="4" t="s">
        <v>116</v>
      </c>
      <c r="P64" s="22"/>
      <c r="Q64" s="19"/>
      <c r="R64" s="19"/>
      <c r="S64" s="19"/>
    </row>
    <row r="65" spans="1:19" ht="15" x14ac:dyDescent="0.25">
      <c r="A65" s="30"/>
      <c r="B65" s="4" t="s">
        <v>117</v>
      </c>
      <c r="P65" s="22"/>
      <c r="Q65" s="19"/>
      <c r="R65" s="19"/>
      <c r="S65" s="19"/>
    </row>
    <row r="66" spans="1:19" ht="15" x14ac:dyDescent="0.25">
      <c r="A66" s="30"/>
      <c r="B66" s="4" t="s">
        <v>115</v>
      </c>
      <c r="P66" s="22"/>
      <c r="Q66" s="19"/>
      <c r="R66" s="19"/>
      <c r="S66" s="19"/>
    </row>
    <row r="67" spans="1:19" x14ac:dyDescent="0.2">
      <c r="A67" s="10">
        <v>44037</v>
      </c>
      <c r="B67" s="4" t="s">
        <v>108</v>
      </c>
      <c r="P67" s="22"/>
      <c r="Q67" s="19"/>
      <c r="R67" s="19"/>
      <c r="S67" s="19"/>
    </row>
    <row r="68" spans="1:19" x14ac:dyDescent="0.2">
      <c r="A68" s="4"/>
      <c r="B68" s="4" t="s">
        <v>110</v>
      </c>
      <c r="P68" s="22"/>
      <c r="Q68" s="19"/>
      <c r="R68" s="19"/>
      <c r="S68" s="19"/>
    </row>
    <row r="69" spans="1:19" x14ac:dyDescent="0.2">
      <c r="A69" s="4"/>
      <c r="B69" s="4" t="s">
        <v>109</v>
      </c>
      <c r="P69" s="22"/>
      <c r="Q69" s="19"/>
      <c r="R69" s="19"/>
      <c r="S69" s="19"/>
    </row>
    <row r="70" spans="1:19" x14ac:dyDescent="0.2">
      <c r="A70" s="4"/>
      <c r="B70" s="4" t="s">
        <v>111</v>
      </c>
      <c r="P70" s="22"/>
      <c r="Q70" s="19"/>
      <c r="R70" s="19"/>
      <c r="S70" s="19"/>
    </row>
    <row r="71" spans="1:19" ht="15" x14ac:dyDescent="0.25">
      <c r="A71" s="4"/>
      <c r="B71" s="30" t="s">
        <v>112</v>
      </c>
      <c r="P71" s="22"/>
      <c r="Q71" s="19"/>
      <c r="R71" s="19"/>
      <c r="S71" s="19"/>
    </row>
    <row r="72" spans="1:19" ht="15" x14ac:dyDescent="0.25">
      <c r="A72" s="10">
        <v>44030</v>
      </c>
      <c r="B72" s="4" t="s">
        <v>90</v>
      </c>
      <c r="P72" s="22"/>
      <c r="Q72" s="19"/>
      <c r="R72" s="19"/>
      <c r="S72" s="19"/>
    </row>
    <row r="73" spans="1:19" x14ac:dyDescent="0.2">
      <c r="A73" s="4"/>
      <c r="B73" s="4" t="s">
        <v>86</v>
      </c>
      <c r="P73" s="22"/>
      <c r="Q73" s="19"/>
      <c r="R73" s="19"/>
      <c r="S73" s="19"/>
    </row>
    <row r="74" spans="1:19" x14ac:dyDescent="0.2">
      <c r="A74" s="4"/>
      <c r="B74" s="4" t="s">
        <v>87</v>
      </c>
      <c r="P74" s="22"/>
      <c r="Q74" s="19"/>
      <c r="R74" s="19"/>
      <c r="S74" s="19"/>
    </row>
    <row r="75" spans="1:19" x14ac:dyDescent="0.2">
      <c r="A75" s="4"/>
      <c r="B75" s="4" t="s">
        <v>88</v>
      </c>
      <c r="P75" s="22"/>
      <c r="Q75" s="19"/>
      <c r="R75" s="19"/>
      <c r="S75" s="19"/>
    </row>
    <row r="76" spans="1:19" x14ac:dyDescent="0.2">
      <c r="A76" s="4"/>
      <c r="B76" s="4" t="s">
        <v>89</v>
      </c>
      <c r="P76" s="22"/>
      <c r="Q76" s="19"/>
      <c r="R76" s="19"/>
      <c r="S76" s="19"/>
    </row>
    <row r="77" spans="1:19" x14ac:dyDescent="0.2">
      <c r="A77" s="10">
        <v>44023</v>
      </c>
      <c r="B77" s="4" t="s">
        <v>81</v>
      </c>
    </row>
    <row r="78" spans="1:19" x14ac:dyDescent="0.2">
      <c r="A78" s="4"/>
      <c r="B78" s="4" t="s">
        <v>82</v>
      </c>
      <c r="P78" s="22"/>
      <c r="Q78" s="19"/>
      <c r="R78" s="19"/>
      <c r="S78" s="19"/>
    </row>
    <row r="79" spans="1:19" x14ac:dyDescent="0.2">
      <c r="A79" s="4"/>
      <c r="B79" s="4" t="s">
        <v>83</v>
      </c>
      <c r="P79" s="22"/>
      <c r="Q79" s="19"/>
      <c r="R79" s="19"/>
      <c r="S79" s="19"/>
    </row>
    <row r="80" spans="1:19" x14ac:dyDescent="0.2">
      <c r="A80" s="4"/>
      <c r="B80" s="4" t="s">
        <v>84</v>
      </c>
      <c r="P80" s="22"/>
      <c r="Q80" s="19"/>
      <c r="R80" s="19"/>
      <c r="S80" s="19"/>
    </row>
    <row r="81" spans="1:19" x14ac:dyDescent="0.2">
      <c r="A81" s="10">
        <v>44016</v>
      </c>
      <c r="B81" s="4" t="s">
        <v>76</v>
      </c>
      <c r="P81" s="22"/>
      <c r="Q81" s="19"/>
      <c r="R81" s="19"/>
      <c r="S81" s="19"/>
    </row>
    <row r="82" spans="1:19" x14ac:dyDescent="0.2">
      <c r="A82" s="4"/>
      <c r="B82" s="4" t="s">
        <v>77</v>
      </c>
      <c r="P82" s="22"/>
      <c r="Q82" s="19"/>
      <c r="R82" s="19"/>
      <c r="S82" s="19"/>
    </row>
    <row r="83" spans="1:19" x14ac:dyDescent="0.2">
      <c r="A83" s="4"/>
      <c r="B83" s="4" t="s">
        <v>78</v>
      </c>
      <c r="P83" s="22"/>
      <c r="Q83" s="19"/>
      <c r="R83" s="19"/>
      <c r="S83" s="19"/>
    </row>
    <row r="84" spans="1:19" x14ac:dyDescent="0.2">
      <c r="A84" s="4"/>
      <c r="B84" s="4" t="s">
        <v>79</v>
      </c>
      <c r="P84" s="22"/>
      <c r="Q84" s="19"/>
      <c r="R84" s="19"/>
      <c r="S84" s="19"/>
    </row>
    <row r="85" spans="1:19" x14ac:dyDescent="0.2">
      <c r="A85" s="10">
        <v>44009</v>
      </c>
      <c r="B85" s="4" t="s">
        <v>68</v>
      </c>
      <c r="P85" s="22"/>
      <c r="Q85" s="19"/>
      <c r="R85" s="19"/>
      <c r="S85" s="19"/>
    </row>
    <row r="86" spans="1:19" x14ac:dyDescent="0.2">
      <c r="A86" s="4"/>
      <c r="B86" s="4" t="s">
        <v>69</v>
      </c>
      <c r="P86" s="22"/>
      <c r="Q86" s="19"/>
      <c r="R86" s="19"/>
      <c r="S86" s="19"/>
    </row>
    <row r="87" spans="1:19" x14ac:dyDescent="0.2">
      <c r="A87" s="4"/>
      <c r="B87" s="4" t="s">
        <v>70</v>
      </c>
      <c r="P87" s="22"/>
      <c r="Q87" s="19"/>
      <c r="R87" s="19"/>
      <c r="S87" s="19"/>
    </row>
    <row r="88" spans="1:19" x14ac:dyDescent="0.2">
      <c r="A88" s="4"/>
      <c r="B88" s="4" t="s">
        <v>71</v>
      </c>
      <c r="P88" s="22"/>
      <c r="Q88" s="19"/>
      <c r="R88" s="19"/>
      <c r="S88" s="19"/>
    </row>
    <row r="89" spans="1:19" x14ac:dyDescent="0.2">
      <c r="A89" s="4"/>
      <c r="B89" s="4" t="s">
        <v>72</v>
      </c>
      <c r="P89" s="22"/>
      <c r="Q89" s="19"/>
      <c r="R89" s="19"/>
      <c r="S89" s="19"/>
    </row>
    <row r="90" spans="1:19" ht="15" x14ac:dyDescent="0.25">
      <c r="A90" s="4"/>
      <c r="B90" s="24" t="s">
        <v>73</v>
      </c>
      <c r="P90" s="22"/>
      <c r="Q90" s="19"/>
      <c r="R90" s="19"/>
      <c r="S90" s="19"/>
    </row>
    <row r="91" spans="1:19" ht="15" x14ac:dyDescent="0.25">
      <c r="A91" s="4"/>
      <c r="B91" s="24" t="s">
        <v>74</v>
      </c>
      <c r="P91" s="22"/>
      <c r="Q91" s="19"/>
      <c r="R91" s="19"/>
      <c r="S91" s="19"/>
    </row>
    <row r="92" spans="1:19" x14ac:dyDescent="0.2">
      <c r="A92" s="10">
        <v>44001</v>
      </c>
      <c r="B92" s="4" t="s">
        <v>61</v>
      </c>
      <c r="P92" s="22"/>
      <c r="Q92" s="19"/>
      <c r="R92" s="19"/>
      <c r="S92" s="19"/>
    </row>
    <row r="93" spans="1:19" x14ac:dyDescent="0.2">
      <c r="A93" s="4"/>
      <c r="B93" s="4" t="s">
        <v>62</v>
      </c>
      <c r="P93" s="22"/>
      <c r="Q93" s="19"/>
      <c r="R93" s="19"/>
      <c r="S93" s="19"/>
    </row>
    <row r="94" spans="1:19" x14ac:dyDescent="0.2">
      <c r="A94" s="4"/>
      <c r="B94" s="4" t="s">
        <v>63</v>
      </c>
      <c r="P94" s="22"/>
      <c r="Q94" s="19"/>
      <c r="R94" s="19"/>
      <c r="S94" s="19"/>
    </row>
    <row r="95" spans="1:19" x14ac:dyDescent="0.2">
      <c r="A95" s="4"/>
      <c r="B95" s="4" t="s">
        <v>64</v>
      </c>
      <c r="P95" s="22"/>
      <c r="Q95" s="19"/>
      <c r="R95" s="19"/>
      <c r="S95" s="19"/>
    </row>
    <row r="96" spans="1:19" x14ac:dyDescent="0.2">
      <c r="A96" s="4"/>
      <c r="B96" s="4" t="s">
        <v>65</v>
      </c>
      <c r="P96" s="22"/>
      <c r="Q96" s="19"/>
      <c r="R96" s="19"/>
      <c r="S96" s="19"/>
    </row>
    <row r="97" spans="1:19" ht="15" x14ac:dyDescent="0.25">
      <c r="A97" s="4"/>
      <c r="B97" s="24" t="s">
        <v>67</v>
      </c>
      <c r="P97" s="22"/>
      <c r="Q97" s="19"/>
      <c r="R97" s="19"/>
      <c r="S97" s="19"/>
    </row>
    <row r="98" spans="1:19" x14ac:dyDescent="0.2">
      <c r="A98" s="10">
        <v>43994</v>
      </c>
      <c r="B98" s="4" t="s">
        <v>48</v>
      </c>
      <c r="Q98" s="23"/>
      <c r="R98" s="23"/>
      <c r="S98" s="23"/>
    </row>
    <row r="99" spans="1:19" x14ac:dyDescent="0.2">
      <c r="A99" s="4"/>
      <c r="B99" s="4" t="s">
        <v>56</v>
      </c>
    </row>
    <row r="100" spans="1:19" x14ac:dyDescent="0.2">
      <c r="A100" s="4"/>
      <c r="B100" s="4" t="s">
        <v>55</v>
      </c>
    </row>
    <row r="101" spans="1:19" x14ac:dyDescent="0.2">
      <c r="A101" s="4"/>
      <c r="B101" s="4" t="s">
        <v>57</v>
      </c>
    </row>
    <row r="102" spans="1:19" x14ac:dyDescent="0.2">
      <c r="A102" s="4"/>
      <c r="B102" s="4" t="s">
        <v>53</v>
      </c>
    </row>
    <row r="103" spans="1:19" x14ac:dyDescent="0.2">
      <c r="A103" s="4"/>
      <c r="B103" s="4" t="s">
        <v>54</v>
      </c>
    </row>
    <row r="104" spans="1:19" x14ac:dyDescent="0.2">
      <c r="A104" s="10">
        <v>43987</v>
      </c>
      <c r="B104" s="4" t="s">
        <v>43</v>
      </c>
    </row>
    <row r="105" spans="1:19" x14ac:dyDescent="0.2">
      <c r="A105" s="4"/>
      <c r="B105" s="4" t="s">
        <v>40</v>
      </c>
    </row>
    <row r="106" spans="1:19" x14ac:dyDescent="0.2">
      <c r="A106" s="4"/>
      <c r="B106" s="4" t="s">
        <v>44</v>
      </c>
    </row>
    <row r="107" spans="1:19" x14ac:dyDescent="0.2">
      <c r="A107" s="4"/>
      <c r="B107" s="4" t="s">
        <v>41</v>
      </c>
    </row>
    <row r="108" spans="1:19" x14ac:dyDescent="0.2">
      <c r="A108" s="4"/>
      <c r="B108" s="4" t="s">
        <v>47</v>
      </c>
    </row>
    <row r="109" spans="1:19" x14ac:dyDescent="0.2">
      <c r="A109" s="4"/>
      <c r="B109" s="4" t="s">
        <v>45</v>
      </c>
    </row>
    <row r="110" spans="1:19" x14ac:dyDescent="0.2">
      <c r="A110" s="4"/>
      <c r="B110" s="4" t="s">
        <v>42</v>
      </c>
    </row>
    <row r="111" spans="1:19" x14ac:dyDescent="0.2">
      <c r="A111" s="4"/>
      <c r="B111" s="4" t="s">
        <v>46</v>
      </c>
    </row>
    <row r="112" spans="1:19" x14ac:dyDescent="0.2">
      <c r="A112" s="10">
        <v>43979</v>
      </c>
      <c r="B112" s="4" t="s">
        <v>35</v>
      </c>
    </row>
    <row r="113" spans="1:2" x14ac:dyDescent="0.2">
      <c r="A113" s="10"/>
      <c r="B113" s="4" t="s">
        <v>36</v>
      </c>
    </row>
    <row r="114" spans="1:2" x14ac:dyDescent="0.2">
      <c r="A114" s="10"/>
      <c r="B114" s="4" t="s">
        <v>37</v>
      </c>
    </row>
    <row r="115" spans="1:2" x14ac:dyDescent="0.2">
      <c r="A115" s="10"/>
      <c r="B115" s="4" t="s">
        <v>38</v>
      </c>
    </row>
    <row r="116" spans="1:2" x14ac:dyDescent="0.2">
      <c r="A116" s="10">
        <v>43977</v>
      </c>
      <c r="B116" s="4" t="s">
        <v>34</v>
      </c>
    </row>
    <row r="117" spans="1:2" x14ac:dyDescent="0.2">
      <c r="A117" s="10">
        <v>43974</v>
      </c>
      <c r="B117" s="4" t="s">
        <v>28</v>
      </c>
    </row>
    <row r="118" spans="1:2" x14ac:dyDescent="0.2">
      <c r="A118" s="10"/>
      <c r="B118" s="4" t="s">
        <v>29</v>
      </c>
    </row>
    <row r="119" spans="1:2" x14ac:dyDescent="0.2">
      <c r="A119" s="10"/>
      <c r="B119" s="4" t="s">
        <v>30</v>
      </c>
    </row>
    <row r="120" spans="1:2" x14ac:dyDescent="0.2">
      <c r="A120" s="10">
        <v>43968</v>
      </c>
      <c r="B120" s="4" t="s">
        <v>21</v>
      </c>
    </row>
    <row r="121" spans="1:2" x14ac:dyDescent="0.2">
      <c r="B121" s="4" t="s">
        <v>22</v>
      </c>
    </row>
    <row r="122" spans="1:2" x14ac:dyDescent="0.2">
      <c r="B122" s="4" t="s">
        <v>23</v>
      </c>
    </row>
    <row r="123" spans="1:2" x14ac:dyDescent="0.2">
      <c r="B123" s="4" t="s">
        <v>24</v>
      </c>
    </row>
    <row r="124" spans="1:2" x14ac:dyDescent="0.2">
      <c r="B124" s="4" t="s">
        <v>26</v>
      </c>
    </row>
    <row r="125" spans="1:2" x14ac:dyDescent="0.2">
      <c r="B125" s="4" t="s">
        <v>25</v>
      </c>
    </row>
    <row r="126" spans="1:2" x14ac:dyDescent="0.2">
      <c r="B126" s="4" t="s">
        <v>27</v>
      </c>
    </row>
    <row r="127" spans="1:2" x14ac:dyDescent="0.2">
      <c r="A127" s="10">
        <v>43966</v>
      </c>
      <c r="B127" s="4" t="s">
        <v>17</v>
      </c>
    </row>
    <row r="128" spans="1:2" x14ac:dyDescent="0.2">
      <c r="B128" s="4" t="s">
        <v>18</v>
      </c>
    </row>
    <row r="129" spans="1:2" x14ac:dyDescent="0.2">
      <c r="B129" s="4" t="s">
        <v>19</v>
      </c>
    </row>
    <row r="130" spans="1:2" x14ac:dyDescent="0.2">
      <c r="A130" s="10">
        <v>43959</v>
      </c>
      <c r="B130" s="4" t="s">
        <v>14</v>
      </c>
    </row>
    <row r="131" spans="1:2" x14ac:dyDescent="0.2">
      <c r="B131" s="4" t="s">
        <v>15</v>
      </c>
    </row>
    <row r="132" spans="1:2" x14ac:dyDescent="0.2">
      <c r="B132" s="4" t="s">
        <v>16</v>
      </c>
    </row>
    <row r="133" spans="1:2" x14ac:dyDescent="0.2">
      <c r="B133" s="4" t="s">
        <v>20</v>
      </c>
    </row>
    <row r="134" spans="1:2" x14ac:dyDescent="0.2">
      <c r="A134" s="10">
        <v>43953</v>
      </c>
      <c r="B134" s="4" t="s">
        <v>9</v>
      </c>
    </row>
    <row r="135" spans="1:2" x14ac:dyDescent="0.2">
      <c r="B135" s="4" t="s">
        <v>10</v>
      </c>
    </row>
    <row r="136" spans="1:2" x14ac:dyDescent="0.2">
      <c r="B136" s="4" t="s">
        <v>11</v>
      </c>
    </row>
    <row r="137" spans="1:2" x14ac:dyDescent="0.2">
      <c r="B137" s="4" t="s">
        <v>12</v>
      </c>
    </row>
  </sheetData>
  <pageMargins left="0.7" right="0.7" top="0.75" bottom="0.75" header="0.3" footer="0.3"/>
  <pageSetup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ALUM</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Dennis</cp:lastModifiedBy>
  <cp:lastPrinted>2020-07-05T02:45:31Z</cp:lastPrinted>
  <dcterms:created xsi:type="dcterms:W3CDTF">2020-04-20T23:00:33Z</dcterms:created>
  <dcterms:modified xsi:type="dcterms:W3CDTF">2020-08-24T05:53:19Z</dcterms:modified>
</cp:coreProperties>
</file>